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135" windowWidth="1522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<sst xmlns="http://schemas.openxmlformats.org/spreadsheetml/2006/main" count="25" uniqueCount="25">
  <si>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Speed (Mb/s):</t>
  </si>
  <si>
    <t>μs/bit:</t>
  </si>
  <si>
    <t>μs/byte:</t>
  </si>
  <si>
    <t>Stream Frame Size:</t>
  </si>
  <si>
    <t>Maximum Latency:</t>
  </si>
  <si>
    <r>
      <t>t</t>
    </r>
    <r>
      <rPr>
        <b/>
        <vertAlign val="subscript"/>
        <sz val="11"/>
        <color indexed="8"/>
        <rFont val="Calibri"/>
        <family val="2"/>
      </rPr>
      <t>Device</t>
    </r>
    <r>
      <rPr>
        <b/>
        <sz val="11"/>
        <color indexed="8"/>
        <rFont val="Calibri"/>
        <family val="2"/>
      </rPr>
      <t xml:space="preserve"> (μs):</t>
    </r>
  </si>
  <si>
    <r>
      <t>t</t>
    </r>
    <r>
      <rPr>
        <b/>
        <vertAlign val="subscript"/>
        <sz val="11"/>
        <color indexed="8"/>
        <rFont val="Calibri"/>
        <family val="2"/>
      </rPr>
      <t>Interval</t>
    </r>
    <r>
      <rPr>
        <b/>
        <sz val="11"/>
        <color indexed="8"/>
        <rFont val="Calibri"/>
        <family val="2"/>
      </rPr>
      <t xml:space="preserve"> (μs):</t>
    </r>
  </si>
  <si>
    <r>
      <t>t</t>
    </r>
    <r>
      <rPr>
        <b/>
        <vertAlign val="subscript"/>
        <sz val="11"/>
        <color indexed="8"/>
        <rFont val="Calibri"/>
        <family val="2"/>
      </rPr>
      <t>MaxFrameSize</t>
    </r>
    <r>
      <rPr>
        <b/>
        <sz val="11"/>
        <color indexed="8"/>
        <rFont val="Calibri"/>
        <family val="2"/>
      </rPr>
      <t xml:space="preserve"> (μs):</t>
    </r>
  </si>
  <si>
    <r>
      <t>t</t>
    </r>
    <r>
      <rPr>
        <b/>
        <vertAlign val="subscript"/>
        <sz val="11"/>
        <color indexed="8"/>
        <rFont val="Calibri"/>
        <family val="2"/>
      </rPr>
      <t>Stream</t>
    </r>
    <r>
      <rPr>
        <b/>
        <sz val="11"/>
        <color indexed="8"/>
        <rFont val="Calibri"/>
        <family val="2"/>
      </rPr>
      <t xml:space="preserve"> (μs):</t>
    </r>
  </si>
  <si>
    <r>
      <t>t</t>
    </r>
    <r>
      <rPr>
        <b/>
        <vertAlign val="subscript"/>
        <sz val="11"/>
        <color indexed="8"/>
        <rFont val="Calibri"/>
        <family val="2"/>
      </rPr>
      <t>Gap</t>
    </r>
    <r>
      <rPr>
        <b/>
        <sz val="11"/>
        <color indexed="8"/>
        <rFont val="Calibri"/>
        <family val="2"/>
      </rPr>
      <t xml:space="preserve"> (μs):</t>
    </r>
  </si>
  <si>
    <t>Interframe Gap:</t>
  </si>
  <si>
    <t xml:space="preserve">             Other values will recalculate automatically.</t>
  </si>
  <si>
    <t>Maximum Latency x7:</t>
  </si>
  <si>
    <t>Maximum Interfering Frame Size (default=1522):</t>
  </si>
  <si>
    <t>Preamble (7 bytes + 1 byte Start of Frame):</t>
  </si>
  <si>
    <t>Bandwidth % reserved for class (default=75%):</t>
  </si>
  <si>
    <r>
      <t>t</t>
    </r>
    <r>
      <rPr>
        <b/>
        <vertAlign val="subscript"/>
        <sz val="11"/>
        <color indexed="8"/>
        <rFont val="Calibri"/>
        <family val="2"/>
      </rPr>
      <t>StreamPacket</t>
    </r>
    <r>
      <rPr>
        <b/>
        <sz val="11"/>
        <color indexed="8"/>
        <rFont val="Calibri"/>
        <family val="2"/>
      </rPr>
      <t xml:space="preserve"> (μs):</t>
    </r>
  </si>
  <si>
    <r>
      <t>t</t>
    </r>
    <r>
      <rPr>
        <b/>
        <vertAlign val="subscript"/>
        <sz val="11"/>
        <color indexed="8"/>
        <rFont val="Calibri"/>
        <family val="2"/>
      </rPr>
      <t>AllStreams</t>
    </r>
    <r>
      <rPr>
        <b/>
        <sz val="11"/>
        <color indexed="8"/>
        <rFont val="Calibri"/>
        <family val="2"/>
      </rPr>
      <t xml:space="preserve"> (μs):</t>
    </r>
  </si>
  <si>
    <r>
      <t>t</t>
    </r>
    <r>
      <rPr>
        <b/>
        <vertAlign val="subscript"/>
        <sz val="11"/>
        <color indexed="8"/>
        <rFont val="Calibri"/>
        <family val="2"/>
      </rPr>
      <t>StreamPacket+IPG</t>
    </r>
    <r>
      <rPr>
        <b/>
        <sz val="11"/>
        <color indexed="8"/>
        <rFont val="Calibri"/>
        <family val="2"/>
      </rPr>
      <t xml:space="preserve"> (μs):</t>
    </r>
  </si>
  <si>
    <r>
      <t>t</t>
    </r>
    <r>
      <rPr>
        <b/>
        <vertAlign val="subscript"/>
        <sz val="11"/>
        <color indexed="8"/>
        <rFont val="Calibri"/>
        <family val="2"/>
      </rPr>
      <t>MaxPacketSize+IPG</t>
    </r>
    <r>
      <rPr>
        <b/>
        <sz val="11"/>
        <color indexed="8"/>
        <rFont val="Calibri"/>
        <family val="2"/>
      </rPr>
      <t xml:space="preserve"> (μs):</t>
    </r>
  </si>
  <si>
    <t>D2.3</t>
  </si>
  <si>
    <t>IEEE 802.1BA (clause 6.5) Maximum Latency Calculator</t>
  </si>
  <si>
    <r>
      <t xml:space="preserve">Note: Fields in </t>
    </r>
    <r>
      <rPr>
        <sz val="11"/>
        <color indexed="10"/>
        <rFont val="Calibri"/>
        <family val="2"/>
      </rPr>
      <t>red</t>
    </r>
    <r>
      <rPr>
        <sz val="11"/>
        <color theme="1"/>
        <rFont val="Calibri"/>
        <family val="2"/>
      </rPr>
      <t xml:space="preserve"> are user configurable.</t>
    </r>
  </si>
  <si>
    <t>Note: If you find errors in this spreadsheet please contact: craig.gunther@harman.com</t>
  </si>
  <si>
    <t>D2.5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</si>
</sst>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9" fontId="40" fillId="0" borderId="0" xfId="58" applyFont="1" applyAlignment="1">
      <alignment/>
    </xf>
    <xf numFmtId="164" fontId="2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2" fillId="0" borderId="0" xfId="52" applyAlignment="1" applyProtection="1">
      <alignment horizontal="left"/>
      <protection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aig.gunther@harma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5.00390625" style="1" customWidth="1"/>
    <col min="2" max="2" width="11.00390625" style="0" bestFit="1" customWidth="1"/>
  </cols>
  <sheetData>
    <row r="1" spans="1:7" s="16" customFormat="1" ht="40.5" customHeight="1">
      <c r="A1" s="13" t="s">
        <v>21</v>
      </c>
      <c r="B1" s="14" t="s">
        <v>20</v>
      </c>
      <c r="C1" s="15"/>
      <c r="E1" s="14" t="s">
        <v>24</v>
      </c>
      <c r="F1" s="14"/>
      <c r="G1" s="17"/>
    </row>
    <row r="2" spans="1:3" ht="15">
      <c r="A2" s="8"/>
      <c r="B2" s="8"/>
      <c r="C2" s="8"/>
    </row>
    <row r="3" spans="1:3" ht="15">
      <c r="A3" s="9" t="s">
        <v>22</v>
      </c>
      <c r="B3" s="11"/>
      <c r="C3" s="11"/>
    </row>
    <row r="4" spans="1:3" ht="15">
      <c r="A4" s="9" t="s">
        <v>11</v>
      </c>
      <c r="B4" s="10"/>
      <c r="C4" s="10"/>
    </row>
    <row r="5" spans="1:3" ht="15">
      <c r="A5" s="8"/>
      <c r="B5" s="8"/>
      <c r="C5" s="8"/>
    </row>
    <row r="6" spans="1:6" ht="15">
      <c r="A6" s="6" t="s">
        <v>0</v>
      </c>
      <c r="B6" s="2">
        <v>100</v>
      </c>
      <c r="C6" s="2">
        <v>1000</v>
      </c>
      <c r="E6" s="2"/>
      <c r="F6" s="2"/>
    </row>
    <row r="7" spans="1:6" ht="15">
      <c r="A7" s="7" t="s">
        <v>1</v>
      </c>
      <c r="B7" s="5">
        <f>10^6*1/(B6*10^6)</f>
        <v>0.01</v>
      </c>
      <c r="C7" s="5">
        <f>10^6*1/(C6*10^6)</f>
        <v>0.001</v>
      </c>
      <c r="E7" s="5"/>
      <c r="F7" s="5"/>
    </row>
    <row r="8" spans="1:6" ht="15">
      <c r="A8" s="7" t="s">
        <v>2</v>
      </c>
      <c r="B8" s="5">
        <f>B7*8</f>
        <v>0.08</v>
      </c>
      <c r="C8" s="5">
        <f>C7*8</f>
        <v>0.008</v>
      </c>
      <c r="E8" s="5"/>
      <c r="F8" s="5"/>
    </row>
    <row r="9" ht="15">
      <c r="A9" s="7"/>
    </row>
    <row r="10" spans="1:5" ht="15">
      <c r="A10" s="6" t="s">
        <v>10</v>
      </c>
      <c r="B10" s="2">
        <v>12</v>
      </c>
      <c r="E10" s="2"/>
    </row>
    <row r="11" spans="1:5" ht="15">
      <c r="A11" s="6" t="s">
        <v>14</v>
      </c>
      <c r="B11" s="2">
        <v>8</v>
      </c>
      <c r="E11" s="2"/>
    </row>
    <row r="12" spans="1:5" ht="15">
      <c r="A12" s="6" t="s">
        <v>13</v>
      </c>
      <c r="B12" s="2">
        <v>1522</v>
      </c>
      <c r="E12" s="2"/>
    </row>
    <row r="13" spans="1:5" ht="15">
      <c r="A13" s="7"/>
      <c r="B13" s="3"/>
      <c r="E13" s="3"/>
    </row>
    <row r="14" spans="1:5" ht="15">
      <c r="A14" s="6" t="s">
        <v>3</v>
      </c>
      <c r="B14" s="2">
        <v>64</v>
      </c>
      <c r="E14" s="2"/>
    </row>
    <row r="15" spans="1:5" ht="15">
      <c r="A15" s="6"/>
      <c r="B15" s="2"/>
      <c r="E15" s="2"/>
    </row>
    <row r="16" spans="1:5" ht="15">
      <c r="A16" s="6" t="s">
        <v>15</v>
      </c>
      <c r="B16" s="4">
        <v>0.75</v>
      </c>
      <c r="E16" s="4"/>
    </row>
    <row r="17" ht="15">
      <c r="A17" s="7"/>
    </row>
    <row r="18" spans="1:6" ht="18">
      <c r="A18" s="7" t="s">
        <v>5</v>
      </c>
      <c r="B18" s="5">
        <f>512*B7</f>
        <v>5.12</v>
      </c>
      <c r="C18" s="5">
        <f>512*C7</f>
        <v>0.512</v>
      </c>
      <c r="E18" s="5">
        <f>512*$B$7</f>
        <v>5.12</v>
      </c>
      <c r="F18" s="5">
        <f>512*$C$7</f>
        <v>0.512</v>
      </c>
    </row>
    <row r="19" spans="1:6" ht="18">
      <c r="A19" s="7" t="s">
        <v>6</v>
      </c>
      <c r="B19" s="5">
        <v>125</v>
      </c>
      <c r="C19" s="5">
        <v>125</v>
      </c>
      <c r="E19" s="5">
        <v>125</v>
      </c>
      <c r="F19" s="5">
        <v>125</v>
      </c>
    </row>
    <row r="20" spans="1:6" ht="18">
      <c r="A20" s="7" t="s">
        <v>7</v>
      </c>
      <c r="B20" s="5">
        <f>SUM($B10:$B12)*B8</f>
        <v>123.36</v>
      </c>
      <c r="C20" s="5">
        <f>SUM($B10:$B12)*C8</f>
        <v>12.336</v>
      </c>
      <c r="E20" s="5"/>
      <c r="F20" s="5"/>
    </row>
    <row r="21" spans="1:6" ht="18">
      <c r="A21" s="7" t="s">
        <v>19</v>
      </c>
      <c r="B21" s="5"/>
      <c r="C21" s="5"/>
      <c r="E21" s="5">
        <f>SUM($B$10:$B$12)*$B$8</f>
        <v>123.36</v>
      </c>
      <c r="F21" s="5">
        <f>SUM($B$10:$B$12)*$C$8</f>
        <v>12.336</v>
      </c>
    </row>
    <row r="22" spans="1:6" ht="18">
      <c r="A22" s="7" t="s">
        <v>8</v>
      </c>
      <c r="B22" s="5">
        <f>$B14*B8</f>
        <v>5.12</v>
      </c>
      <c r="C22" s="5">
        <f>$B14*C8</f>
        <v>0.512</v>
      </c>
      <c r="E22" s="5"/>
      <c r="F22" s="5"/>
    </row>
    <row r="23" spans="1:6" ht="18">
      <c r="A23" s="7" t="s">
        <v>17</v>
      </c>
      <c r="B23" s="5"/>
      <c r="C23" s="5"/>
      <c r="E23" s="5">
        <f>(($B$6*$B$16)*E19)/$B$6</f>
        <v>93.75</v>
      </c>
      <c r="F23" s="5">
        <f>(($C$6*$B$16)*F19)/$C$6</f>
        <v>93.75</v>
      </c>
    </row>
    <row r="24" spans="1:6" ht="18">
      <c r="A24" s="7" t="s">
        <v>16</v>
      </c>
      <c r="B24" s="5"/>
      <c r="C24" s="5"/>
      <c r="E24" s="5">
        <f>($B$14+$B$11)*$B$8</f>
        <v>5.76</v>
      </c>
      <c r="F24" s="5">
        <f>($B$14+$B$11)*$C$8</f>
        <v>0.5760000000000001</v>
      </c>
    </row>
    <row r="25" spans="1:6" ht="18">
      <c r="A25" s="7" t="s">
        <v>18</v>
      </c>
      <c r="B25" s="5"/>
      <c r="C25" s="5"/>
      <c r="E25" s="5">
        <f>($B$14+$B$10+$B$11)*$B$8</f>
        <v>6.72</v>
      </c>
      <c r="F25" s="5">
        <f>($B$14+$B$10+$B$11)*$C$8</f>
        <v>0.672</v>
      </c>
    </row>
    <row r="26" spans="1:6" ht="18">
      <c r="A26" s="7" t="s">
        <v>9</v>
      </c>
      <c r="B26" s="5">
        <f>($B10+$B11)*B8</f>
        <v>1.6</v>
      </c>
      <c r="C26" s="5">
        <f>($B10+$B11)*C8</f>
        <v>0.16</v>
      </c>
      <c r="E26" s="5"/>
      <c r="F26" s="5"/>
    </row>
    <row r="27" spans="1:6" ht="15">
      <c r="A27" s="7"/>
      <c r="B27" s="5"/>
      <c r="C27" s="5"/>
      <c r="E27" s="5"/>
      <c r="F27" s="5"/>
    </row>
    <row r="28" spans="1:6" ht="15">
      <c r="A28" s="7" t="s">
        <v>4</v>
      </c>
      <c r="B28" s="5">
        <f>ROUND(SUM(B18:B22)-((B22+B26)*(1/$B16)),3)</f>
        <v>249.64</v>
      </c>
      <c r="C28" s="5">
        <f>ROUND(SUM(C18:C22)-((C22+C26)*(1/$B16)),3)</f>
        <v>137.464</v>
      </c>
      <c r="E28" s="5">
        <f>ROUND(E18+E21+(E23-E25)*$B$6/($B$6*$B$16)+E24,3)</f>
        <v>250.28</v>
      </c>
      <c r="F28" s="5">
        <f>ROUND(F18+F21+(F23-F25)*$B$6/($B$6*$B$16)+F24,3)</f>
        <v>137.528</v>
      </c>
    </row>
    <row r="29" spans="1:6" ht="15">
      <c r="A29" s="7"/>
      <c r="B29" s="5"/>
      <c r="C29" s="5"/>
      <c r="E29" s="5"/>
      <c r="F29" s="5"/>
    </row>
    <row r="30" spans="1:6" s="3" customFormat="1" ht="15">
      <c r="A30" s="7" t="s">
        <v>12</v>
      </c>
      <c r="B30" s="3">
        <f>B28*7</f>
        <v>1747.48</v>
      </c>
      <c r="C30" s="3">
        <f>C28*7</f>
        <v>962.248</v>
      </c>
      <c r="E30" s="3">
        <f>E28*7</f>
        <v>1751.96</v>
      </c>
      <c r="F30" s="3">
        <f>F28*7</f>
        <v>962.6959999999999</v>
      </c>
    </row>
    <row r="32" ht="15">
      <c r="A32" s="12" t="s">
        <v>23</v>
      </c>
    </row>
  </sheetData>
  <sheetProtection/>
  <mergeCells count="2">
    <mergeCell ref="E1:F1"/>
    <mergeCell ref="B1:C1"/>
  </mergeCells>
  <hyperlinks>
    <hyperlink ref="A32" r:id="rId1" display="Note: If you find errors in this spreadsheet please contact: craig.gunther@harman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Harman Pro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Gunther</dc:creator>
  <cp:keywords/>
  <dc:description/>
  <cp:lastModifiedBy>Craig Gunther</cp:lastModifiedBy>
  <dcterms:created xsi:type="dcterms:W3CDTF">2011-05-06T19:27:29Z</dcterms:created>
  <dcterms:modified xsi:type="dcterms:W3CDTF">2011-07-19T16:39:47Z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