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10" yWindow="45" windowWidth="15480" windowHeight="11640" activeTab="0"/>
  </bookViews>
  <sheets>
    <sheet name="Title" sheetId="1" r:id="rId1"/>
    <sheet name="Traffic Estimate" sheetId="2" r:id="rId2"/>
    <sheet name="Residential-Business Access" sheetId="3" r:id="rId3"/>
    <sheet name="Application Profile" sheetId="4" r:id="rId4"/>
    <sheet name="References" sheetId="5" r:id="rId5"/>
  </sheets>
  <definedNames/>
  <calcPr fullCalcOnLoad="1"/>
</workbook>
</file>

<file path=xl/comments3.xml><?xml version="1.0" encoding="utf-8"?>
<comments xmlns="http://schemas.openxmlformats.org/spreadsheetml/2006/main">
  <authors>
    <author>G?rald Chouinard</author>
  </authors>
  <commentList>
    <comment ref="B27" authorId="0">
      <text>
        <r>
          <rPr>
            <sz val="8"/>
            <rFont val="Tahoma"/>
            <family val="0"/>
          </rPr>
          <t>Assuming 8 kbps encoding, RTP, IP and UDP encapsulation overhead bring it to around 20-30 kbps depending on latency one is willing to tolerate.  With compression or some voice activation, 15-20 kbps is reasonable.</t>
        </r>
      </text>
    </comment>
    <comment ref="A8" authorId="0">
      <text>
        <r>
          <rPr>
            <sz val="8"/>
            <rFont val="Tahoma"/>
            <family val="0"/>
          </rPr>
          <t>The usage is defined per work station/computer/terminal.</t>
        </r>
      </text>
    </comment>
    <comment ref="A10" authorId="0">
      <text>
        <r>
          <rPr>
            <sz val="8"/>
            <rFont val="Tahoma"/>
            <family val="0"/>
          </rPr>
          <t>Likelyhood that a terminal is used to access Web sites during the peak period.</t>
        </r>
      </text>
    </comment>
    <comment ref="A11" authorId="0">
      <text>
        <r>
          <rPr>
            <sz val="8"/>
            <rFont val="Tahoma"/>
            <family val="0"/>
          </rPr>
          <t>Percentage of the time for a typical user accessing Web sites during which actual downloads are taking place (duty cycle).</t>
        </r>
      </text>
    </comment>
    <comment ref="B13" authorId="0">
      <text>
        <r>
          <rPr>
            <sz val="8"/>
            <rFont val="Tahoma"/>
            <family val="2"/>
          </rPr>
          <t>Including peer-to-peer file sharing (Kazaa, etc.)</t>
        </r>
      </text>
    </comment>
    <comment ref="D12" authorId="0">
      <text>
        <r>
          <rPr>
            <sz val="8"/>
            <rFont val="Tahoma"/>
            <family val="0"/>
          </rPr>
          <t xml:space="preserve">VPN= 10%
</t>
        </r>
      </text>
    </comment>
    <comment ref="F12" authorId="0">
      <text>
        <r>
          <rPr>
            <sz val="8"/>
            <rFont val="Tahoma"/>
            <family val="0"/>
          </rPr>
          <t>VPN=4%</t>
        </r>
      </text>
    </comment>
    <comment ref="A9" authorId="0">
      <text>
        <r>
          <rPr>
            <sz val="8"/>
            <rFont val="Tahoma"/>
            <family val="0"/>
          </rPr>
          <t>Percentage of the terminals on the network active during peak period.</t>
        </r>
      </text>
    </comment>
  </commentList>
</comments>
</file>

<file path=xl/comments4.xml><?xml version="1.0" encoding="utf-8"?>
<comments xmlns="http://schemas.openxmlformats.org/spreadsheetml/2006/main">
  <authors>
    <author>G?rald Chouinard</author>
  </authors>
  <commentList>
    <comment ref="A1" authorId="0">
      <text>
        <r>
          <rPr>
            <sz val="8"/>
            <rFont val="Tahoma"/>
            <family val="2"/>
          </rPr>
          <t>Re: SCOPE Report</t>
        </r>
      </text>
    </comment>
  </commentList>
</comments>
</file>

<file path=xl/sharedStrings.xml><?xml version="1.0" encoding="utf-8"?>
<sst xmlns="http://schemas.openxmlformats.org/spreadsheetml/2006/main" count="134" uniqueCount="115">
  <si>
    <t>Busy hour traffic (erlangs)</t>
  </si>
  <si>
    <t>Residential</t>
  </si>
  <si>
    <t>SOHO</t>
  </si>
  <si>
    <t>Forward Capacity</t>
  </si>
  <si>
    <t>Return Capacity</t>
  </si>
  <si>
    <t>Traffic generated per call (kbit/s)</t>
  </si>
  <si>
    <t>VoIP Traffic generated (kbit/s)</t>
  </si>
  <si>
    <t>Data</t>
  </si>
  <si>
    <t>Telephony</t>
  </si>
  <si>
    <t>Return Data-only traffic (kbit/s)</t>
  </si>
  <si>
    <t>Return VoIP-only traffic (kbit/s)</t>
  </si>
  <si>
    <t>Data Asymmetry factor (F/R)</t>
  </si>
  <si>
    <t>VoIP Asymmetry factor (F/R)</t>
  </si>
  <si>
    <t>Typical audio streaming rate (kbit/s)</t>
  </si>
  <si>
    <t>Typical video streaming rate (kbit/s)</t>
  </si>
  <si>
    <t>Computer gaming streaming rate (kbit/s)</t>
  </si>
  <si>
    <t>HTTP Download time share (%)</t>
  </si>
  <si>
    <t>Typical network overhead (ICMP,SNMP, DNS, etc.) (kbit/s)</t>
  </si>
  <si>
    <t>Videoconferencing Asymmetry factor (F/R)</t>
  </si>
  <si>
    <t>Return Videoconferencing traffic (kbit/s)</t>
  </si>
  <si>
    <t>Number</t>
  </si>
  <si>
    <t>Videoconferencing services</t>
  </si>
  <si>
    <t>Take-up rate</t>
  </si>
  <si>
    <t>HTTP usage per terminal (%)</t>
  </si>
  <si>
    <t>Computer gaming: usage per terminal (%)</t>
  </si>
  <si>
    <t>UDP audio streaming: usage per terminal (%)</t>
  </si>
  <si>
    <t>UDP video streaming: usage per terminal (%)</t>
  </si>
  <si>
    <t>Bandwidth available per access terminal (kbit/s)</t>
  </si>
  <si>
    <t>Videoconferencing streaming rate (kbit/s)</t>
  </si>
  <si>
    <t>Videoconferencing average forward rate (kbit/s)</t>
  </si>
  <si>
    <t>Data Traffic per terminal during peak period (kbit/s)</t>
  </si>
  <si>
    <t xml:space="preserve">Forward </t>
  </si>
  <si>
    <t>Return</t>
  </si>
  <si>
    <t>Videoconferencing: Usage (%)</t>
  </si>
  <si>
    <t>Videoconferencing</t>
  </si>
  <si>
    <t>Dwellings</t>
  </si>
  <si>
    <t>Data link over-subscription ratio</t>
  </si>
  <si>
    <r>
      <t>Day time peak traffic</t>
    </r>
    <r>
      <rPr>
        <sz val="10"/>
        <rFont val="AvantGarde"/>
        <family val="2"/>
      </rPr>
      <t xml:space="preserve"> (kbit/s)</t>
    </r>
  </si>
  <si>
    <r>
      <t>Evening peak traffic</t>
    </r>
    <r>
      <rPr>
        <sz val="10"/>
        <rFont val="AvantGarde"/>
        <family val="2"/>
      </rPr>
      <t xml:space="preserve"> (kbit/s)</t>
    </r>
  </si>
  <si>
    <t>Type of subscriber</t>
  </si>
  <si>
    <t>Number of access terminals per subscriber</t>
  </si>
  <si>
    <t>Data Traffic per Subscriber during peak period (kbit/s)</t>
  </si>
  <si>
    <t>Number of VoIP terminals per subscriber</t>
  </si>
  <si>
    <t>SMTP, FTP and VPN usage per terminal (%)</t>
  </si>
  <si>
    <t>SMTP, FTP and VPN Download time share (%)</t>
  </si>
  <si>
    <t>Application Profile for Remote Clients</t>
  </si>
  <si>
    <t>FTP</t>
  </si>
  <si>
    <t xml:space="preserve"> File Size</t>
  </si>
  <si>
    <t xml:space="preserve"> Interarrival Time</t>
  </si>
  <si>
    <t>Large:  Uniform [5400, 16000] sec (avg. 180 minutes)</t>
  </si>
  <si>
    <t xml:space="preserve"> Transaction Mix</t>
  </si>
  <si>
    <t>Http</t>
  </si>
  <si>
    <t xml:space="preserve"> Document Size</t>
  </si>
  <si>
    <t xml:space="preserve">Poisson:    mean 300 seconds </t>
  </si>
  <si>
    <t xml:space="preserve"> Server Selection</t>
  </si>
  <si>
    <t xml:space="preserve">Browse  </t>
  </si>
  <si>
    <t xml:space="preserve"> Size</t>
  </si>
  <si>
    <t xml:space="preserve"> Group Size</t>
  </si>
  <si>
    <t>Receive 2     Send 2</t>
  </si>
  <si>
    <t>Data Base</t>
  </si>
  <si>
    <t>Size</t>
  </si>
  <si>
    <t>Interarrival Time</t>
  </si>
  <si>
    <t xml:space="preserve">Exponential     mean 360 (sec) </t>
  </si>
  <si>
    <t>Transaction Mix</t>
  </si>
  <si>
    <t>Queries 75%      Entries 25%</t>
  </si>
  <si>
    <t>100% (all downloads)</t>
  </si>
  <si>
    <t>Evening</t>
  </si>
  <si>
    <t xml:space="preserve">Small:     100 kBytes </t>
  </si>
  <si>
    <t xml:space="preserve">Medium: 500 kBytes </t>
  </si>
  <si>
    <t>Small:    Exponential,     mean 1500 sec</t>
  </si>
  <si>
    <t>Medium: Exponential,     mean  3000 sec</t>
  </si>
  <si>
    <t xml:space="preserve">Receive:   Exponential,     mean 300 (sec) </t>
  </si>
  <si>
    <t>Send:        Exponential,     mean 900 (sec)</t>
  </si>
  <si>
    <t xml:space="preserve">Large:     2 MBytes </t>
  </si>
  <si>
    <t>50 kBytes</t>
  </si>
  <si>
    <t>Home Page 25 kBytes</t>
  </si>
  <si>
    <t>Actual page content, 10 objects at 2.5 kBytes/object</t>
  </si>
  <si>
    <t>Constant  2.5 kBytes</t>
  </si>
  <si>
    <t>Constant:  25 kBytes</t>
  </si>
  <si>
    <t>E-mail</t>
  </si>
  <si>
    <t>Terminal usage during peak period (%)</t>
  </si>
  <si>
    <t>Peak period</t>
  </si>
  <si>
    <t>Daytime</t>
  </si>
  <si>
    <t>SE</t>
  </si>
  <si>
    <t>ME</t>
  </si>
  <si>
    <t>IEEE P802.22 Wireless RANs</t>
  </si>
  <si>
    <t>Submission</t>
  </si>
  <si>
    <t>Designator:</t>
  </si>
  <si>
    <t>Venue Date:</t>
  </si>
  <si>
    <t>January 2005</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</si>
  <si>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</si>
  <si>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</si>
  <si>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</si>
  <si>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</si>
  <si>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</si>
  <si>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</si>
  <si>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</si>
  <si>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</si>
  <si>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</si>
  <si>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</si>
  <si>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</si>
  <si>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</si>
  <si>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613-998-2500</t>
  </si>
  <si>
    <t xml:space="preserve">Fax: </t>
  </si>
  <si>
    <t>613-990-6339</t>
  </si>
  <si>
    <t xml:space="preserve">email: </t>
  </si>
  <si>
    <t>gerald.chouinard@crc.ca</t>
  </si>
  <si>
    <t>Abstract:</t>
  </si>
  <si>
    <t>References:</t>
  </si>
  <si>
    <t>WRAN Traffic Model</t>
  </si>
  <si>
    <t>2005-01-14</t>
  </si>
  <si>
    <t>Total traffic</t>
  </si>
  <si>
    <t>Broadband Access Total Traffic Estimate</t>
  </si>
  <si>
    <t>Broadband Access Detailed Traffic Estimate</t>
  </si>
  <si>
    <t>doc.: IEEE 802.22-05/0004r0</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</si>
</sst>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_(* #,##0.000_);_(* \(#,##0.000\);_(* &quot;-&quot;???_);_(@_)"/>
    <numFmt numFmtId="174" formatCode="_(* #,##0.0_);_(* \(#,##0.0\);_(* &quot;-&quot;?_);_(@_)"/>
    <numFmt numFmtId="175" formatCode="_(&quot;$&quot;* #,##0.0_);_(&quot;$&quot;* \(#,##0.0\);_(&quot;$&quot;* &quot;-&quot;?_);_(@_)"/>
    <numFmt numFmtId="176" formatCode="#,##0.0"/>
    <numFmt numFmtId="177" formatCode="0.0"/>
    <numFmt numFmtId="178" formatCode="&quot;Yes&quot;;&quot;Yes&quot;;&quot;No&quot;"/>
    <numFmt numFmtId="179" formatCode="&quot;True&quot;;&quot;True&quot;;&quot;False&quot;"/>
    <numFmt numFmtId="180" formatCode="&quot;On&quot;;&quot;On&quot;;&quot;Off&quot;"/>
    <numFmt numFmtId="181" formatCode="0.0_)"/>
    <numFmt numFmtId="182" formatCode="0_)"/>
    <numFmt numFmtId="183" formatCode="0.0000000000000"/>
    <numFmt numFmtId="184" formatCode="0.0000"/>
    <numFmt numFmtId="185" formatCode="0.00000"/>
  </numFmts>
  <fonts count="28">
    <font>
      <sz val="10"/>
      <name val="Arial"/>
      <family val="0"/>
    </font>
    <font>
      <sz val="10"/>
      <name val="AvantGarde"/>
      <family val="2"/>
    </font>
    <font>
      <sz val="10"/>
      <color indexed="12"/>
      <name val="AvantGarde"/>
      <family val="0"/>
    </font>
    <font>
      <b/>
      <sz val="10"/>
      <name val="AvantGarde"/>
      <family val="0"/>
    </font>
    <font>
      <b/>
      <sz val="10"/>
      <name val="Arial"/>
      <family val="2"/>
    </font>
    <font>
      <sz val="8"/>
      <name val="Tahoma"/>
      <family val="0"/>
    </font>
    <font>
      <b/>
      <sz val="10"/>
      <color indexed="53"/>
      <name val="AvantGarde"/>
      <family val="2"/>
    </font>
    <font>
      <b/>
      <u val="single"/>
      <sz val="10"/>
      <name val="Arial"/>
      <family val="2"/>
    </font>
    <font>
      <b/>
      <u val="single"/>
      <sz val="10"/>
      <name val="AvantGarde"/>
      <family val="2"/>
    </font>
    <font>
      <b/>
      <u val="single"/>
      <sz val="14"/>
      <name val="Arial"/>
      <family val="2"/>
    </font>
    <font>
      <sz val="10"/>
      <color indexed="12"/>
      <name val="Arial"/>
      <family val="2"/>
    </font>
    <font>
      <u val="single"/>
      <sz val="10"/>
      <color indexed="12"/>
      <name val="Arial"/>
      <family val="0"/>
    </font>
    <font>
      <u val="single"/>
      <sz val="10"/>
      <color indexed="36"/>
      <name val="Arial"/>
      <family val="0"/>
    </font>
    <font>
      <b/>
      <u val="single"/>
      <sz val="12"/>
      <name val="Arial"/>
      <family val="2"/>
    </font>
    <font>
      <b/>
      <sz val="10"/>
      <color indexed="17"/>
      <name val="AvantGarde"/>
      <family val="2"/>
    </font>
    <font>
      <sz val="10"/>
      <color indexed="17"/>
      <name val="AvantGarde"/>
      <family val="2"/>
    </font>
    <font>
      <b/>
      <sz val="10"/>
      <color indexed="17"/>
      <name val="Arial"/>
      <family val="2"/>
    </font>
    <font>
      <b/>
      <i/>
      <sz val="10"/>
      <name val="Arial"/>
      <family val="2"/>
    </font>
    <font>
      <b/>
      <sz val="12"/>
      <name val="Arial"/>
      <family val="2"/>
    </font>
    <font>
      <b/>
      <sz val="11"/>
      <name val="Arial"/>
      <family val="2"/>
    </font>
    <font>
      <sz val="12"/>
      <name val="Times New Roman"/>
      <family val="1"/>
    </font>
    <font>
      <sz val="11"/>
      <name val="Arial"/>
      <family val="2"/>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i/>
      <sz val="10"/>
      <name val="AvantGarde"/>
      <family val="0"/>
    </font>
    <font>
      <b/>
      <sz val="8"/>
      <name val="Arial"/>
      <family val="2"/>
    </font>
  </fonts>
  <fills count="11">
    <fill>
      <patternFill/>
    </fill>
    <fill>
      <patternFill patternType="gray125"/>
    </fill>
    <fill>
      <patternFill patternType="solid">
        <fgColor indexed="1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22"/>
        <bgColor indexed="64"/>
      </patternFill>
    </fill>
    <fill>
      <patternFill patternType="solid">
        <fgColor indexed="27"/>
        <bgColor indexed="64"/>
      </patternFill>
    </fill>
  </fills>
  <borders count="43">
    <border>
      <left/>
      <right/>
      <top/>
      <bottom/>
      <diagonal/>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thin"/>
      <top>
        <color indexed="63"/>
      </top>
      <bottom style="medium"/>
    </border>
    <border>
      <left style="thin"/>
      <right style="medium"/>
      <top>
        <color indexed="63"/>
      </top>
      <bottom style="thin"/>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46">
    <xf numFmtId="0" fontId="0" fillId="0" borderId="0" xfId="0" applyAlignment="1">
      <alignment/>
    </xf>
    <xf numFmtId="0" fontId="0" fillId="0" borderId="0" xfId="0" applyBorder="1" applyAlignment="1">
      <alignment/>
    </xf>
    <xf numFmtId="0" fontId="9" fillId="0" borderId="0" xfId="0" applyFont="1" applyAlignment="1">
      <alignment horizontal="center"/>
    </xf>
    <xf numFmtId="0" fontId="4" fillId="0" borderId="1" xfId="0" applyFont="1" applyBorder="1" applyAlignment="1">
      <alignment horizontal="right"/>
    </xf>
    <xf numFmtId="0" fontId="4" fillId="0" borderId="2" xfId="0" applyFont="1" applyBorder="1" applyAlignment="1">
      <alignment horizontal="left" indent="2"/>
    </xf>
    <xf numFmtId="0" fontId="1" fillId="0" borderId="2" xfId="0" applyFont="1" applyBorder="1" applyAlignment="1">
      <alignment horizontal="right"/>
    </xf>
    <xf numFmtId="0" fontId="3" fillId="0" borderId="2" xfId="0" applyFont="1" applyBorder="1" applyAlignment="1">
      <alignment horizontal="left" indent="2"/>
    </xf>
    <xf numFmtId="0" fontId="1" fillId="0" borderId="3" xfId="0" applyFont="1" applyBorder="1" applyAlignment="1">
      <alignment horizontal="right"/>
    </xf>
    <xf numFmtId="0" fontId="7" fillId="2" borderId="2" xfId="0" applyFont="1" applyFill="1" applyBorder="1" applyAlignment="1">
      <alignment/>
    </xf>
    <xf numFmtId="0" fontId="0" fillId="2" borderId="0" xfId="0" applyFill="1" applyBorder="1" applyAlignment="1">
      <alignment/>
    </xf>
    <xf numFmtId="0" fontId="8" fillId="2" borderId="2" xfId="0" applyFont="1" applyFill="1" applyBorder="1" applyAlignment="1">
      <alignment horizontal="left"/>
    </xf>
    <xf numFmtId="0" fontId="0" fillId="2" borderId="2" xfId="0" applyFill="1" applyBorder="1" applyAlignment="1">
      <alignment/>
    </xf>
    <xf numFmtId="0" fontId="0" fillId="0" borderId="2" xfId="0" applyBorder="1" applyAlignment="1">
      <alignment/>
    </xf>
    <xf numFmtId="172" fontId="2" fillId="0" borderId="2" xfId="15" applyNumberFormat="1" applyFont="1" applyBorder="1" applyAlignment="1">
      <alignment horizontal="center"/>
    </xf>
    <xf numFmtId="0" fontId="0" fillId="0" borderId="0" xfId="0" applyBorder="1" applyAlignment="1">
      <alignment horizontal="center"/>
    </xf>
    <xf numFmtId="0" fontId="0" fillId="0" borderId="2" xfId="0" applyBorder="1" applyAlignment="1">
      <alignment horizontal="center"/>
    </xf>
    <xf numFmtId="171" fontId="1" fillId="2" borderId="2" xfId="15" applyFont="1" applyFill="1" applyBorder="1" applyAlignment="1">
      <alignment horizontal="center"/>
    </xf>
    <xf numFmtId="171" fontId="1" fillId="2" borderId="0" xfId="15" applyFont="1" applyFill="1" applyBorder="1" applyAlignment="1">
      <alignment horizontal="center"/>
    </xf>
    <xf numFmtId="177" fontId="1" fillId="0" borderId="2" xfId="15" applyNumberFormat="1" applyFont="1" applyBorder="1" applyAlignment="1">
      <alignment horizontal="center"/>
    </xf>
    <xf numFmtId="177" fontId="2" fillId="0" borderId="0" xfId="15" applyNumberFormat="1" applyFont="1" applyBorder="1" applyAlignment="1">
      <alignment horizontal="center"/>
    </xf>
    <xf numFmtId="1" fontId="2" fillId="0" borderId="0" xfId="15" applyNumberFormat="1" applyFont="1" applyBorder="1" applyAlignment="1">
      <alignment horizontal="right"/>
    </xf>
    <xf numFmtId="172" fontId="2" fillId="0" borderId="0" xfId="15" applyNumberFormat="1" applyFont="1" applyBorder="1" applyAlignment="1">
      <alignment horizontal="center"/>
    </xf>
    <xf numFmtId="1" fontId="2" fillId="0" borderId="0" xfId="15" applyNumberFormat="1" applyFont="1" applyBorder="1" applyAlignment="1">
      <alignment horizontal="center"/>
    </xf>
    <xf numFmtId="0" fontId="14" fillId="0" borderId="2" xfId="0" applyFont="1" applyBorder="1" applyAlignment="1">
      <alignment horizontal="right"/>
    </xf>
    <xf numFmtId="176" fontId="14" fillId="0" borderId="2" xfId="15" applyNumberFormat="1" applyFont="1" applyBorder="1" applyAlignment="1">
      <alignment horizontal="center"/>
    </xf>
    <xf numFmtId="176" fontId="14" fillId="0" borderId="0" xfId="15" applyNumberFormat="1" applyFont="1" applyBorder="1" applyAlignment="1">
      <alignment horizontal="center"/>
    </xf>
    <xf numFmtId="0" fontId="15" fillId="0" borderId="2" xfId="0" applyFont="1" applyBorder="1" applyAlignment="1">
      <alignment horizontal="right"/>
    </xf>
    <xf numFmtId="176" fontId="15" fillId="0" borderId="2" xfId="15" applyNumberFormat="1" applyFont="1" applyBorder="1" applyAlignment="1">
      <alignment horizontal="center"/>
    </xf>
    <xf numFmtId="176" fontId="15" fillId="0" borderId="0" xfId="15" applyNumberFormat="1" applyFont="1" applyBorder="1" applyAlignment="1">
      <alignment horizontal="center"/>
    </xf>
    <xf numFmtId="0" fontId="14" fillId="0" borderId="4" xfId="0" applyFont="1" applyBorder="1" applyAlignment="1">
      <alignment horizontal="right"/>
    </xf>
    <xf numFmtId="9" fontId="0" fillId="0" borderId="2" xfId="0" applyNumberFormat="1" applyBorder="1" applyAlignment="1">
      <alignment horizontal="center"/>
    </xf>
    <xf numFmtId="9" fontId="0" fillId="0" borderId="0" xfId="0" applyNumberFormat="1" applyBorder="1" applyAlignment="1">
      <alignment horizontal="center"/>
    </xf>
    <xf numFmtId="9" fontId="0" fillId="0" borderId="5" xfId="0" applyNumberFormat="1" applyBorder="1" applyAlignment="1">
      <alignment horizontal="center"/>
    </xf>
    <xf numFmtId="0" fontId="0" fillId="0" borderId="1" xfId="0" applyBorder="1" applyAlignment="1">
      <alignment horizontal="center"/>
    </xf>
    <xf numFmtId="0" fontId="0" fillId="0" borderId="6" xfId="0" applyBorder="1" applyAlignment="1">
      <alignment horizontal="center"/>
    </xf>
    <xf numFmtId="1" fontId="1" fillId="0" borderId="2" xfId="15" applyNumberFormat="1" applyFont="1" applyBorder="1" applyAlignment="1">
      <alignment horizontal="center"/>
    </xf>
    <xf numFmtId="2" fontId="1" fillId="0" borderId="2" xfId="15" applyNumberFormat="1" applyFont="1" applyBorder="1" applyAlignment="1">
      <alignment horizontal="center"/>
    </xf>
    <xf numFmtId="2" fontId="1" fillId="0" borderId="0" xfId="15" applyNumberFormat="1" applyFont="1" applyBorder="1" applyAlignment="1">
      <alignment horizontal="center"/>
    </xf>
    <xf numFmtId="3" fontId="2" fillId="0" borderId="0" xfId="21" applyNumberFormat="1" applyFont="1" applyBorder="1" applyAlignment="1">
      <alignment horizontal="center"/>
    </xf>
    <xf numFmtId="1" fontId="2" fillId="0" borderId="0" xfId="21" applyNumberFormat="1" applyFont="1" applyBorder="1" applyAlignment="1">
      <alignment horizontal="center"/>
    </xf>
    <xf numFmtId="0" fontId="10" fillId="0" borderId="0" xfId="0" applyFont="1" applyBorder="1" applyAlignment="1">
      <alignment horizontal="center"/>
    </xf>
    <xf numFmtId="176" fontId="14" fillId="0" borderId="4" xfId="15" applyNumberFormat="1" applyFont="1" applyBorder="1" applyAlignment="1">
      <alignment horizontal="center"/>
    </xf>
    <xf numFmtId="176" fontId="14" fillId="0" borderId="7" xfId="15" applyNumberFormat="1" applyFont="1" applyBorder="1" applyAlignment="1">
      <alignment horizontal="center"/>
    </xf>
    <xf numFmtId="0" fontId="6" fillId="0" borderId="4" xfId="0" applyFont="1" applyBorder="1" applyAlignment="1">
      <alignment horizontal="right"/>
    </xf>
    <xf numFmtId="3" fontId="6" fillId="0" borderId="4" xfId="0" applyNumberFormat="1" applyFont="1" applyBorder="1" applyAlignment="1">
      <alignment horizontal="center"/>
    </xf>
    <xf numFmtId="3" fontId="6" fillId="0" borderId="7" xfId="0" applyNumberFormat="1" applyFont="1" applyBorder="1" applyAlignment="1">
      <alignment horizontal="center"/>
    </xf>
    <xf numFmtId="9" fontId="1" fillId="0" borderId="2" xfId="21" applyNumberFormat="1" applyFont="1" applyBorder="1" applyAlignment="1">
      <alignment horizontal="center"/>
    </xf>
    <xf numFmtId="9" fontId="1" fillId="0" borderId="0" xfId="21" applyNumberFormat="1" applyFont="1" applyBorder="1" applyAlignment="1">
      <alignment horizontal="center"/>
    </xf>
    <xf numFmtId="3" fontId="1" fillId="0" borderId="2" xfId="21" applyNumberFormat="1" applyFont="1" applyBorder="1" applyAlignment="1">
      <alignment horizontal="center"/>
    </xf>
    <xf numFmtId="1" fontId="1" fillId="0" borderId="2" xfId="21" applyNumberFormat="1" applyFont="1" applyBorder="1" applyAlignment="1">
      <alignment horizontal="center"/>
    </xf>
    <xf numFmtId="177" fontId="1" fillId="0" borderId="2" xfId="15" applyNumberFormat="1" applyFont="1" applyBorder="1" applyAlignment="1">
      <alignment horizontal="center"/>
    </xf>
    <xf numFmtId="177" fontId="1" fillId="0" borderId="0" xfId="15" applyNumberFormat="1" applyFont="1" applyBorder="1" applyAlignment="1">
      <alignment horizontal="center"/>
    </xf>
    <xf numFmtId="0" fontId="13" fillId="0" borderId="1" xfId="0" applyFont="1" applyBorder="1" applyAlignment="1">
      <alignment/>
    </xf>
    <xf numFmtId="0" fontId="0" fillId="0" borderId="6" xfId="0" applyBorder="1" applyAlignment="1">
      <alignment/>
    </xf>
    <xf numFmtId="0" fontId="4" fillId="0" borderId="0" xfId="0" applyFont="1" applyBorder="1" applyAlignment="1">
      <alignment horizontal="center"/>
    </xf>
    <xf numFmtId="0" fontId="17" fillId="0" borderId="2" xfId="0" applyFont="1" applyBorder="1" applyAlignment="1">
      <alignment/>
    </xf>
    <xf numFmtId="0" fontId="4" fillId="0" borderId="7" xfId="0" applyFont="1" applyBorder="1" applyAlignment="1">
      <alignment horizontal="center"/>
    </xf>
    <xf numFmtId="0" fontId="4" fillId="0" borderId="8" xfId="0" applyFont="1" applyBorder="1" applyAlignment="1">
      <alignment horizontal="center"/>
    </xf>
    <xf numFmtId="9" fontId="0" fillId="0" borderId="9" xfId="0" applyNumberFormat="1" applyBorder="1" applyAlignment="1">
      <alignment horizontal="center"/>
    </xf>
    <xf numFmtId="3" fontId="14" fillId="0" borderId="2" xfId="15" applyNumberFormat="1" applyFont="1" applyBorder="1" applyAlignment="1">
      <alignment horizontal="center"/>
    </xf>
    <xf numFmtId="3" fontId="14" fillId="0" borderId="0" xfId="15" applyNumberFormat="1" applyFont="1" applyBorder="1" applyAlignment="1">
      <alignment horizontal="center"/>
    </xf>
    <xf numFmtId="0" fontId="4" fillId="0" borderId="2" xfId="0" applyFont="1" applyBorder="1" applyAlignment="1">
      <alignment horizontal="center"/>
    </xf>
    <xf numFmtId="0" fontId="3" fillId="0" borderId="1" xfId="0" applyFont="1" applyBorder="1" applyAlignment="1">
      <alignment horizontal="right"/>
    </xf>
    <xf numFmtId="177" fontId="1" fillId="0" borderId="0" xfId="0" applyNumberFormat="1" applyFont="1" applyBorder="1" applyAlignment="1">
      <alignment horizontal="center"/>
    </xf>
    <xf numFmtId="177" fontId="14" fillId="0" borderId="2" xfId="15" applyNumberFormat="1" applyFont="1" applyBorder="1" applyAlignment="1">
      <alignment horizontal="center"/>
    </xf>
    <xf numFmtId="177" fontId="14" fillId="0" borderId="0" xfId="15" applyNumberFormat="1" applyFont="1" applyBorder="1" applyAlignment="1">
      <alignment horizontal="center"/>
    </xf>
    <xf numFmtId="0" fontId="16" fillId="0" borderId="3" xfId="0" applyFont="1" applyBorder="1" applyAlignment="1">
      <alignment horizontal="center"/>
    </xf>
    <xf numFmtId="0" fontId="16" fillId="0" borderId="10" xfId="0" applyFont="1" applyBorder="1" applyAlignment="1">
      <alignment horizontal="center"/>
    </xf>
    <xf numFmtId="0" fontId="4" fillId="3" borderId="11" xfId="0" applyFont="1" applyFill="1" applyBorder="1" applyAlignment="1">
      <alignment horizontal="center"/>
    </xf>
    <xf numFmtId="0" fontId="21" fillId="4" borderId="12" xfId="0" applyFont="1" applyFill="1" applyBorder="1" applyAlignment="1">
      <alignment horizontal="justify" vertical="center"/>
    </xf>
    <xf numFmtId="0" fontId="21" fillId="5" borderId="12" xfId="0" applyFont="1" applyFill="1" applyBorder="1" applyAlignment="1">
      <alignment horizontal="justify" vertical="center"/>
    </xf>
    <xf numFmtId="0" fontId="21" fillId="6" borderId="12" xfId="0" applyFont="1" applyFill="1" applyBorder="1" applyAlignment="1">
      <alignment horizontal="justify" vertical="center"/>
    </xf>
    <xf numFmtId="0" fontId="18" fillId="0" borderId="0" xfId="0" applyFont="1" applyFill="1" applyBorder="1" applyAlignment="1">
      <alignment horizontal="center"/>
    </xf>
    <xf numFmtId="0" fontId="4" fillId="0" borderId="0" xfId="0" applyFont="1" applyFill="1" applyBorder="1" applyAlignment="1">
      <alignment horizontal="center"/>
    </xf>
    <xf numFmtId="9" fontId="0" fillId="0" borderId="0" xfId="0" applyNumberFormat="1" applyFill="1" applyBorder="1" applyAlignment="1">
      <alignment horizontal="center"/>
    </xf>
    <xf numFmtId="0" fontId="0" fillId="0" borderId="0" xfId="0" applyFill="1" applyBorder="1" applyAlignment="1">
      <alignment/>
    </xf>
    <xf numFmtId="0" fontId="17" fillId="0" borderId="3" xfId="0" applyFont="1" applyBorder="1" applyAlignment="1">
      <alignment/>
    </xf>
    <xf numFmtId="0" fontId="13" fillId="0" borderId="13" xfId="0" applyFont="1" applyBorder="1" applyAlignment="1">
      <alignment/>
    </xf>
    <xf numFmtId="0" fontId="0" fillId="0" borderId="14" xfId="0" applyBorder="1" applyAlignment="1">
      <alignment/>
    </xf>
    <xf numFmtId="0" fontId="17" fillId="0" borderId="14" xfId="0" applyFont="1" applyBorder="1" applyAlignment="1">
      <alignment/>
    </xf>
    <xf numFmtId="0" fontId="17" fillId="0" borderId="15" xfId="0" applyFont="1" applyBorder="1" applyAlignment="1">
      <alignment/>
    </xf>
    <xf numFmtId="0" fontId="21" fillId="7" borderId="16" xfId="0" applyFont="1" applyFill="1" applyBorder="1" applyAlignment="1">
      <alignment horizontal="justify" vertical="center"/>
    </xf>
    <xf numFmtId="0" fontId="21" fillId="5" borderId="16" xfId="0" applyFont="1" applyFill="1" applyBorder="1" applyAlignment="1">
      <alignment horizontal="justify" vertical="center"/>
    </xf>
    <xf numFmtId="0" fontId="21" fillId="6" borderId="16" xfId="0" applyFont="1" applyFill="1" applyBorder="1" applyAlignment="1">
      <alignment horizontal="justify" vertical="center"/>
    </xf>
    <xf numFmtId="0" fontId="21" fillId="4" borderId="16" xfId="0" applyFont="1" applyFill="1" applyBorder="1" applyAlignment="1">
      <alignment horizontal="justify" vertical="center"/>
    </xf>
    <xf numFmtId="0" fontId="21" fillId="7" borderId="17" xfId="0" applyFont="1" applyFill="1" applyBorder="1" applyAlignment="1">
      <alignment horizontal="justify" vertical="center"/>
    </xf>
    <xf numFmtId="0" fontId="21" fillId="7" borderId="18" xfId="0" applyFont="1" applyFill="1" applyBorder="1" applyAlignment="1">
      <alignment horizontal="justify" vertical="center"/>
    </xf>
    <xf numFmtId="0" fontId="4" fillId="0" borderId="2" xfId="0" applyFont="1" applyBorder="1" applyAlignment="1">
      <alignment horizontal="right"/>
    </xf>
    <xf numFmtId="3" fontId="10" fillId="0" borderId="0" xfId="0" applyNumberFormat="1" applyFont="1" applyBorder="1" applyAlignment="1">
      <alignment horizontal="center"/>
    </xf>
    <xf numFmtId="0" fontId="20" fillId="0" borderId="0" xfId="0" applyFont="1" applyAlignment="1">
      <alignment/>
    </xf>
    <xf numFmtId="0" fontId="22" fillId="0" borderId="0" xfId="0" applyFont="1" applyAlignment="1">
      <alignment/>
    </xf>
    <xf numFmtId="49" fontId="22" fillId="0" borderId="0" xfId="0" applyNumberFormat="1" applyFont="1" applyAlignment="1">
      <alignment/>
    </xf>
    <xf numFmtId="49" fontId="22" fillId="0" borderId="0" xfId="0" applyNumberFormat="1" applyFont="1" applyAlignment="1" quotePrefix="1">
      <alignment/>
    </xf>
    <xf numFmtId="49" fontId="20" fillId="0" borderId="0" xfId="0" applyNumberFormat="1" applyFont="1" applyAlignment="1">
      <alignment/>
    </xf>
    <xf numFmtId="0" fontId="20" fillId="0" borderId="10" xfId="0" applyFont="1" applyBorder="1" applyAlignment="1">
      <alignment/>
    </xf>
    <xf numFmtId="0" fontId="20" fillId="0" borderId="0" xfId="0" applyFont="1" applyBorder="1" applyAlignment="1">
      <alignment/>
    </xf>
    <xf numFmtId="49" fontId="22" fillId="0" borderId="0" xfId="0" applyNumberFormat="1" applyFont="1" applyBorder="1" applyAlignment="1">
      <alignment/>
    </xf>
    <xf numFmtId="49" fontId="11" fillId="0" borderId="0" xfId="20" applyNumberFormat="1" applyAlignment="1">
      <alignment/>
    </xf>
    <xf numFmtId="0" fontId="20" fillId="0" borderId="0" xfId="0" applyFont="1" applyBorder="1" applyAlignment="1">
      <alignment vertical="top"/>
    </xf>
    <xf numFmtId="0" fontId="23" fillId="0" borderId="0" xfId="0" applyFont="1" applyBorder="1" applyAlignment="1">
      <alignment/>
    </xf>
    <xf numFmtId="0" fontId="18" fillId="0" borderId="0" xfId="0" applyFont="1" applyAlignment="1">
      <alignment/>
    </xf>
    <xf numFmtId="49" fontId="0" fillId="0" borderId="0" xfId="0" applyNumberFormat="1" applyAlignment="1">
      <alignment/>
    </xf>
    <xf numFmtId="0" fontId="4" fillId="0" borderId="5" xfId="0" applyFont="1" applyBorder="1" applyAlignment="1">
      <alignment horizontal="center"/>
    </xf>
    <xf numFmtId="0" fontId="0" fillId="2" borderId="5" xfId="0" applyFill="1" applyBorder="1" applyAlignment="1">
      <alignment/>
    </xf>
    <xf numFmtId="0" fontId="0" fillId="0" borderId="5" xfId="0" applyBorder="1" applyAlignment="1">
      <alignment/>
    </xf>
    <xf numFmtId="0" fontId="0" fillId="0" borderId="5" xfId="0" applyBorder="1" applyAlignment="1">
      <alignment horizontal="center"/>
    </xf>
    <xf numFmtId="9" fontId="1" fillId="0" borderId="5" xfId="21" applyNumberFormat="1" applyFont="1" applyBorder="1" applyAlignment="1">
      <alignment horizontal="center"/>
    </xf>
    <xf numFmtId="3" fontId="2" fillId="0" borderId="5" xfId="21" applyNumberFormat="1" applyFont="1" applyBorder="1" applyAlignment="1">
      <alignment horizontal="center"/>
    </xf>
    <xf numFmtId="1" fontId="2" fillId="0" borderId="5" xfId="21" applyNumberFormat="1" applyFont="1" applyBorder="1" applyAlignment="1">
      <alignment horizontal="center"/>
    </xf>
    <xf numFmtId="176" fontId="15" fillId="0" borderId="5" xfId="15" applyNumberFormat="1" applyFont="1" applyBorder="1" applyAlignment="1">
      <alignment horizontal="center"/>
    </xf>
    <xf numFmtId="176" fontId="14" fillId="0" borderId="5" xfId="15" applyNumberFormat="1" applyFont="1" applyBorder="1" applyAlignment="1">
      <alignment horizontal="center"/>
    </xf>
    <xf numFmtId="3" fontId="6" fillId="0" borderId="8" xfId="0" applyNumberFormat="1" applyFont="1" applyBorder="1" applyAlignment="1">
      <alignment horizontal="center"/>
    </xf>
    <xf numFmtId="2" fontId="1" fillId="0" borderId="5" xfId="15" applyNumberFormat="1" applyFont="1" applyBorder="1" applyAlignment="1">
      <alignment horizontal="center"/>
    </xf>
    <xf numFmtId="1" fontId="2" fillId="0" borderId="5" xfId="15" applyNumberFormat="1" applyFont="1" applyBorder="1" applyAlignment="1">
      <alignment horizontal="center"/>
    </xf>
    <xf numFmtId="176" fontId="14" fillId="0" borderId="8" xfId="15" applyNumberFormat="1" applyFont="1" applyBorder="1" applyAlignment="1">
      <alignment horizontal="center"/>
    </xf>
    <xf numFmtId="0" fontId="10" fillId="0" borderId="5" xfId="0" applyFont="1" applyBorder="1" applyAlignment="1">
      <alignment horizontal="center"/>
    </xf>
    <xf numFmtId="3" fontId="14" fillId="0" borderId="5" xfId="15" applyNumberFormat="1" applyFont="1" applyBorder="1" applyAlignment="1">
      <alignment horizontal="center"/>
    </xf>
    <xf numFmtId="3" fontId="10" fillId="0" borderId="5" xfId="0" applyNumberFormat="1" applyFont="1" applyBorder="1" applyAlignment="1">
      <alignment horizontal="center"/>
    </xf>
    <xf numFmtId="0" fontId="26" fillId="0" borderId="2" xfId="0" applyFont="1" applyBorder="1" applyAlignment="1">
      <alignment horizontal="right"/>
    </xf>
    <xf numFmtId="9" fontId="26" fillId="0" borderId="2" xfId="15" applyNumberFormat="1" applyFont="1" applyBorder="1" applyAlignment="1">
      <alignment horizontal="center"/>
    </xf>
    <xf numFmtId="9" fontId="26" fillId="0" borderId="0" xfId="15" applyNumberFormat="1" applyFont="1" applyBorder="1" applyAlignment="1">
      <alignment horizontal="center"/>
    </xf>
    <xf numFmtId="9" fontId="26" fillId="0" borderId="5" xfId="15" applyNumberFormat="1" applyFont="1" applyBorder="1" applyAlignment="1">
      <alignment horizontal="center"/>
    </xf>
    <xf numFmtId="0" fontId="0" fillId="0" borderId="19" xfId="0" applyBorder="1" applyAlignment="1">
      <alignment horizontal="center"/>
    </xf>
    <xf numFmtId="0" fontId="0" fillId="2" borderId="5" xfId="0" applyFill="1" applyBorder="1" applyAlignment="1">
      <alignment horizontal="center"/>
    </xf>
    <xf numFmtId="177" fontId="1" fillId="0" borderId="5" xfId="0" applyNumberFormat="1" applyFont="1" applyBorder="1" applyAlignment="1">
      <alignment horizontal="center"/>
    </xf>
    <xf numFmtId="177" fontId="14" fillId="0" borderId="5" xfId="15" applyNumberFormat="1" applyFont="1" applyBorder="1" applyAlignment="1">
      <alignment horizontal="center"/>
    </xf>
    <xf numFmtId="177" fontId="2" fillId="0" borderId="5" xfId="15" applyNumberFormat="1" applyFont="1" applyBorder="1" applyAlignment="1">
      <alignment horizontal="center"/>
    </xf>
    <xf numFmtId="0" fontId="16"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0" fillId="2" borderId="9" xfId="0" applyFill="1" applyBorder="1" applyAlignment="1">
      <alignment/>
    </xf>
    <xf numFmtId="0" fontId="0" fillId="2" borderId="23" xfId="0" applyFill="1" applyBorder="1" applyAlignment="1">
      <alignment/>
    </xf>
    <xf numFmtId="0" fontId="0" fillId="0" borderId="9" xfId="0" applyBorder="1" applyAlignment="1">
      <alignment/>
    </xf>
    <xf numFmtId="0" fontId="0" fillId="0" borderId="23" xfId="0" applyBorder="1" applyAlignment="1">
      <alignment/>
    </xf>
    <xf numFmtId="0" fontId="0" fillId="0" borderId="9" xfId="0" applyBorder="1" applyAlignment="1">
      <alignment horizontal="center"/>
    </xf>
    <xf numFmtId="0" fontId="0" fillId="0" borderId="23" xfId="0" applyBorder="1" applyAlignment="1">
      <alignment horizontal="center"/>
    </xf>
    <xf numFmtId="9" fontId="26" fillId="0" borderId="9" xfId="15" applyNumberFormat="1" applyFont="1" applyBorder="1" applyAlignment="1">
      <alignment horizontal="center"/>
    </xf>
    <xf numFmtId="9" fontId="26" fillId="0" borderId="23" xfId="15" applyNumberFormat="1" applyFont="1" applyBorder="1" applyAlignment="1">
      <alignment horizontal="center"/>
    </xf>
    <xf numFmtId="9" fontId="1" fillId="0" borderId="9" xfId="21" applyNumberFormat="1" applyFont="1" applyBorder="1" applyAlignment="1">
      <alignment horizontal="center"/>
    </xf>
    <xf numFmtId="9" fontId="1" fillId="0" borderId="23" xfId="21" applyNumberFormat="1" applyFont="1" applyBorder="1" applyAlignment="1">
      <alignment horizontal="center"/>
    </xf>
    <xf numFmtId="3" fontId="2" fillId="0" borderId="9" xfId="21" applyNumberFormat="1" applyFont="1" applyBorder="1" applyAlignment="1">
      <alignment horizontal="center"/>
    </xf>
    <xf numFmtId="3" fontId="2" fillId="0" borderId="23" xfId="21" applyNumberFormat="1" applyFont="1" applyBorder="1" applyAlignment="1">
      <alignment horizontal="center"/>
    </xf>
    <xf numFmtId="1" fontId="2" fillId="0" borderId="9" xfId="21" applyNumberFormat="1" applyFont="1" applyBorder="1" applyAlignment="1">
      <alignment horizontal="center"/>
    </xf>
    <xf numFmtId="1" fontId="2" fillId="0" borderId="23" xfId="21" applyNumberFormat="1" applyFont="1" applyBorder="1" applyAlignment="1">
      <alignment horizontal="center"/>
    </xf>
    <xf numFmtId="176" fontId="15" fillId="0" borderId="9" xfId="15" applyNumberFormat="1" applyFont="1" applyBorder="1" applyAlignment="1">
      <alignment horizontal="center"/>
    </xf>
    <xf numFmtId="176" fontId="15" fillId="0" borderId="23" xfId="15" applyNumberFormat="1" applyFont="1" applyBorder="1" applyAlignment="1">
      <alignment horizontal="center"/>
    </xf>
    <xf numFmtId="176" fontId="14" fillId="0" borderId="9" xfId="15" applyNumberFormat="1" applyFont="1" applyBorder="1" applyAlignment="1">
      <alignment horizontal="center"/>
    </xf>
    <xf numFmtId="176" fontId="14" fillId="0" borderId="23" xfId="15" applyNumberFormat="1" applyFont="1" applyBorder="1" applyAlignment="1">
      <alignment horizontal="center"/>
    </xf>
    <xf numFmtId="3" fontId="6" fillId="0" borderId="24" xfId="0" applyNumberFormat="1" applyFont="1" applyBorder="1" applyAlignment="1">
      <alignment horizontal="center"/>
    </xf>
    <xf numFmtId="3" fontId="6" fillId="0" borderId="25" xfId="0" applyNumberFormat="1" applyFont="1" applyBorder="1" applyAlignment="1">
      <alignment horizontal="center"/>
    </xf>
    <xf numFmtId="2" fontId="1" fillId="0" borderId="9" xfId="15" applyNumberFormat="1" applyFont="1" applyBorder="1" applyAlignment="1">
      <alignment horizontal="center"/>
    </xf>
    <xf numFmtId="2" fontId="1" fillId="0" borderId="23" xfId="15" applyNumberFormat="1" applyFont="1" applyBorder="1" applyAlignment="1">
      <alignment horizontal="center"/>
    </xf>
    <xf numFmtId="1" fontId="2" fillId="0" borderId="9" xfId="15" applyNumberFormat="1" applyFont="1" applyBorder="1" applyAlignment="1">
      <alignment horizontal="center"/>
    </xf>
    <xf numFmtId="1" fontId="2" fillId="0" borderId="23" xfId="15" applyNumberFormat="1" applyFont="1" applyBorder="1" applyAlignment="1">
      <alignment horizontal="center"/>
    </xf>
    <xf numFmtId="176" fontId="14" fillId="0" borderId="24" xfId="15" applyNumberFormat="1" applyFont="1" applyBorder="1" applyAlignment="1">
      <alignment horizontal="center"/>
    </xf>
    <xf numFmtId="176" fontId="14" fillId="0" borderId="25" xfId="15" applyNumberFormat="1" applyFont="1" applyBorder="1" applyAlignment="1">
      <alignment horizontal="center"/>
    </xf>
    <xf numFmtId="9" fontId="0" fillId="0" borderId="23" xfId="0" applyNumberFormat="1" applyBorder="1" applyAlignment="1">
      <alignment horizontal="center"/>
    </xf>
    <xf numFmtId="0" fontId="10" fillId="0" borderId="9" xfId="0" applyFont="1" applyBorder="1" applyAlignment="1">
      <alignment horizontal="center"/>
    </xf>
    <xf numFmtId="0" fontId="10" fillId="0" borderId="23" xfId="0" applyFont="1" applyBorder="1" applyAlignment="1">
      <alignment horizontal="center"/>
    </xf>
    <xf numFmtId="3" fontId="14" fillId="0" borderId="9" xfId="15" applyNumberFormat="1" applyFont="1" applyBorder="1" applyAlignment="1">
      <alignment horizontal="center"/>
    </xf>
    <xf numFmtId="3" fontId="14" fillId="0" borderId="23" xfId="15" applyNumberFormat="1" applyFont="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171" fontId="1" fillId="2" borderId="9" xfId="15" applyFont="1" applyFill="1" applyBorder="1" applyAlignment="1">
      <alignment horizontal="center"/>
    </xf>
    <xf numFmtId="171" fontId="1" fillId="2" borderId="23" xfId="15" applyFont="1" applyFill="1" applyBorder="1" applyAlignment="1">
      <alignment horizontal="center"/>
    </xf>
    <xf numFmtId="0" fontId="1" fillId="0" borderId="0" xfId="15" applyNumberFormat="1" applyFont="1" applyBorder="1" applyAlignment="1">
      <alignment horizontal="center"/>
    </xf>
    <xf numFmtId="177" fontId="1" fillId="0" borderId="9" xfId="15" applyNumberFormat="1" applyFont="1" applyBorder="1" applyAlignment="1">
      <alignment horizontal="center"/>
    </xf>
    <xf numFmtId="177" fontId="1" fillId="0" borderId="23" xfId="15" applyNumberFormat="1" applyFont="1" applyBorder="1" applyAlignment="1">
      <alignment horizontal="center"/>
    </xf>
    <xf numFmtId="177" fontId="14" fillId="0" borderId="9" xfId="15" applyNumberFormat="1" applyFont="1" applyBorder="1" applyAlignment="1">
      <alignment horizontal="center"/>
    </xf>
    <xf numFmtId="177" fontId="14" fillId="0" borderId="23" xfId="15" applyNumberFormat="1" applyFont="1" applyBorder="1" applyAlignment="1">
      <alignment horizontal="center"/>
    </xf>
    <xf numFmtId="177" fontId="2" fillId="0" borderId="9" xfId="15" applyNumberFormat="1" applyFont="1" applyBorder="1" applyAlignment="1">
      <alignment horizontal="center"/>
    </xf>
    <xf numFmtId="177" fontId="2" fillId="0" borderId="23" xfId="15" applyNumberFormat="1" applyFont="1" applyBorder="1" applyAlignment="1">
      <alignment horizontal="center"/>
    </xf>
    <xf numFmtId="0" fontId="16" fillId="0" borderId="28" xfId="0" applyFont="1" applyBorder="1" applyAlignment="1">
      <alignment horizontal="center"/>
    </xf>
    <xf numFmtId="0" fontId="16" fillId="0" borderId="29" xfId="0" applyFont="1" applyBorder="1" applyAlignment="1">
      <alignment horizontal="center"/>
    </xf>
    <xf numFmtId="0" fontId="0" fillId="2" borderId="9" xfId="0" applyFill="1" applyBorder="1" applyAlignment="1">
      <alignment horizontal="center"/>
    </xf>
    <xf numFmtId="0" fontId="0" fillId="2" borderId="23" xfId="0" applyFill="1" applyBorder="1" applyAlignment="1">
      <alignment horizontal="center"/>
    </xf>
    <xf numFmtId="177" fontId="1" fillId="0" borderId="9" xfId="0" applyNumberFormat="1" applyFont="1" applyBorder="1" applyAlignment="1">
      <alignment horizontal="center"/>
    </xf>
    <xf numFmtId="177" fontId="1" fillId="0" borderId="23" xfId="0" applyNumberFormat="1" applyFont="1" applyBorder="1" applyAlignment="1">
      <alignment horizontal="center"/>
    </xf>
    <xf numFmtId="9" fontId="0" fillId="3" borderId="0" xfId="0" applyNumberFormat="1" applyFill="1" applyBorder="1" applyAlignment="1">
      <alignment horizontal="center"/>
    </xf>
    <xf numFmtId="9" fontId="0" fillId="3" borderId="5" xfId="0" applyNumberFormat="1" applyFill="1" applyBorder="1" applyAlignment="1">
      <alignment horizontal="center"/>
    </xf>
    <xf numFmtId="9" fontId="0" fillId="3" borderId="10" xfId="0" applyNumberFormat="1" applyFill="1" applyBorder="1" applyAlignment="1">
      <alignment horizontal="center"/>
    </xf>
    <xf numFmtId="9" fontId="0" fillId="3" borderId="20" xfId="0" applyNumberFormat="1" applyFill="1" applyBorder="1" applyAlignment="1">
      <alignment horizontal="center"/>
    </xf>
    <xf numFmtId="0" fontId="4" fillId="0" borderId="30" xfId="0" applyFont="1" applyBorder="1" applyAlignment="1">
      <alignment horizontal="center"/>
    </xf>
    <xf numFmtId="9" fontId="0" fillId="3" borderId="11" xfId="0" applyNumberFormat="1" applyFill="1" applyBorder="1" applyAlignment="1">
      <alignment horizontal="center"/>
    </xf>
    <xf numFmtId="9" fontId="0" fillId="3" borderId="31" xfId="0" applyNumberFormat="1" applyFill="1" applyBorder="1" applyAlignment="1">
      <alignment horizontal="center"/>
    </xf>
    <xf numFmtId="1" fontId="0" fillId="7" borderId="0" xfId="0" applyNumberFormat="1" applyFill="1" applyBorder="1" applyAlignment="1">
      <alignment horizontal="center"/>
    </xf>
    <xf numFmtId="1" fontId="0" fillId="7" borderId="9" xfId="0" applyNumberFormat="1" applyFill="1" applyBorder="1" applyAlignment="1">
      <alignment horizontal="center"/>
    </xf>
    <xf numFmtId="1" fontId="0" fillId="7" borderId="11" xfId="0" applyNumberFormat="1" applyFill="1" applyBorder="1" applyAlignment="1">
      <alignment horizontal="center"/>
    </xf>
    <xf numFmtId="0" fontId="4" fillId="0" borderId="24" xfId="0" applyFont="1" applyBorder="1" applyAlignment="1">
      <alignment horizontal="center" wrapText="1"/>
    </xf>
    <xf numFmtId="0" fontId="4" fillId="0" borderId="30" xfId="0" applyFont="1" applyBorder="1" applyAlignment="1">
      <alignment horizontal="center" wrapText="1"/>
    </xf>
    <xf numFmtId="0" fontId="4" fillId="3" borderId="28" xfId="0" applyFont="1" applyFill="1" applyBorder="1" applyAlignment="1">
      <alignment horizontal="center"/>
    </xf>
    <xf numFmtId="0" fontId="4" fillId="0" borderId="32" xfId="0" applyFont="1" applyBorder="1" applyAlignment="1">
      <alignment horizontal="center" wrapText="1"/>
    </xf>
    <xf numFmtId="1" fontId="0" fillId="7" borderId="33" xfId="0" applyNumberFormat="1" applyFill="1" applyBorder="1" applyAlignment="1">
      <alignment horizontal="center"/>
    </xf>
    <xf numFmtId="1" fontId="0" fillId="7" borderId="28" xfId="0" applyNumberFormat="1" applyFill="1" applyBorder="1" applyAlignment="1">
      <alignment horizontal="center"/>
    </xf>
    <xf numFmtId="1" fontId="0" fillId="7" borderId="31" xfId="0" applyNumberFormat="1" applyFill="1" applyBorder="1" applyAlignment="1">
      <alignment horizontal="center"/>
    </xf>
    <xf numFmtId="1" fontId="0" fillId="7" borderId="34" xfId="0" applyNumberFormat="1" applyFill="1" applyBorder="1" applyAlignment="1">
      <alignment horizontal="center"/>
    </xf>
    <xf numFmtId="1" fontId="0" fillId="0" borderId="0" xfId="0" applyNumberFormat="1" applyBorder="1" applyAlignment="1">
      <alignment horizontal="center"/>
    </xf>
    <xf numFmtId="0" fontId="0" fillId="0" borderId="2" xfId="0" applyBorder="1" applyAlignment="1">
      <alignment horizontal="center"/>
    </xf>
    <xf numFmtId="0" fontId="1" fillId="0" borderId="2" xfId="15" applyNumberFormat="1" applyFont="1" applyBorder="1" applyAlignment="1">
      <alignment horizontal="center"/>
    </xf>
    <xf numFmtId="0" fontId="1" fillId="0" borderId="0" xfId="15" applyNumberFormat="1" applyFont="1" applyBorder="1" applyAlignment="1">
      <alignment horizontal="center"/>
    </xf>
    <xf numFmtId="0" fontId="1" fillId="0" borderId="2" xfId="15" applyNumberFormat="1" applyFont="1" applyBorder="1" applyAlignment="1">
      <alignment horizontal="center"/>
    </xf>
    <xf numFmtId="0" fontId="23" fillId="0" borderId="0" xfId="0" applyFont="1" applyBorder="1" applyAlignment="1">
      <alignment horizontal="left" vertical="top" wrapText="1"/>
    </xf>
    <xf numFmtId="0" fontId="23" fillId="0" borderId="0" xfId="0" applyFont="1" applyBorder="1" applyAlignment="1">
      <alignment horizontal="justify" vertical="top" wrapText="1"/>
    </xf>
    <xf numFmtId="0" fontId="18" fillId="0" borderId="6" xfId="0" applyFont="1" applyBorder="1" applyAlignment="1">
      <alignment horizontal="center"/>
    </xf>
    <xf numFmtId="0" fontId="18" fillId="0" borderId="19" xfId="0" applyFont="1" applyBorder="1" applyAlignment="1">
      <alignment horizontal="center"/>
    </xf>
    <xf numFmtId="0" fontId="17" fillId="0" borderId="0" xfId="0" applyFont="1" applyBorder="1" applyAlignment="1">
      <alignment horizontal="right"/>
    </xf>
    <xf numFmtId="0" fontId="9" fillId="8" borderId="0" xfId="0" applyFont="1" applyFill="1" applyAlignment="1">
      <alignment horizontal="center" vertical="center"/>
    </xf>
    <xf numFmtId="0" fontId="18" fillId="0" borderId="35" xfId="0" applyFont="1" applyBorder="1" applyAlignment="1">
      <alignment horizontal="center" vertical="center"/>
    </xf>
    <xf numFmtId="0" fontId="18" fillId="0" borderId="30" xfId="0" applyFont="1" applyBorder="1" applyAlignment="1">
      <alignment horizontal="center" vertical="center"/>
    </xf>
    <xf numFmtId="1" fontId="3" fillId="0" borderId="26" xfId="15" applyNumberFormat="1" applyFont="1" applyBorder="1" applyAlignment="1">
      <alignment horizontal="center"/>
    </xf>
    <xf numFmtId="1" fontId="3" fillId="0" borderId="27" xfId="15" applyNumberFormat="1" applyFont="1" applyBorder="1" applyAlignment="1">
      <alignment horizontal="center"/>
    </xf>
    <xf numFmtId="1" fontId="3" fillId="0" borderId="19" xfId="15" applyNumberFormat="1" applyFont="1" applyBorder="1" applyAlignment="1">
      <alignment horizontal="center"/>
    </xf>
    <xf numFmtId="0" fontId="4" fillId="0" borderId="6" xfId="0" applyFont="1" applyBorder="1" applyAlignment="1">
      <alignment horizontal="center"/>
    </xf>
    <xf numFmtId="0" fontId="4" fillId="0" borderId="19" xfId="0" applyFont="1" applyBorder="1" applyAlignment="1">
      <alignment horizontal="center"/>
    </xf>
    <xf numFmtId="0" fontId="2" fillId="0" borderId="9" xfId="15" applyNumberFormat="1" applyFont="1" applyBorder="1" applyAlignment="1">
      <alignment horizontal="center"/>
    </xf>
    <xf numFmtId="0" fontId="2" fillId="0" borderId="23" xfId="15" applyNumberFormat="1"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2" fillId="0" borderId="0" xfId="15" applyNumberFormat="1" applyFont="1" applyBorder="1" applyAlignment="1">
      <alignment horizontal="center"/>
    </xf>
    <xf numFmtId="0" fontId="2" fillId="0" borderId="5" xfId="15" applyNumberFormat="1" applyFont="1" applyBorder="1" applyAlignment="1">
      <alignment horizontal="center"/>
    </xf>
    <xf numFmtId="0" fontId="0" fillId="0" borderId="9" xfId="0" applyBorder="1" applyAlignment="1">
      <alignment horizontal="center"/>
    </xf>
    <xf numFmtId="0" fontId="0" fillId="0" borderId="23" xfId="0" applyBorder="1" applyAlignment="1">
      <alignment horizontal="center"/>
    </xf>
    <xf numFmtId="0" fontId="4" fillId="0" borderId="1" xfId="0" applyFont="1" applyBorder="1" applyAlignment="1">
      <alignment horizontal="center"/>
    </xf>
    <xf numFmtId="0" fontId="0" fillId="0" borderId="9" xfId="0" applyNumberFormat="1" applyFont="1" applyBorder="1" applyAlignment="1">
      <alignment horizontal="center"/>
    </xf>
    <xf numFmtId="0" fontId="0" fillId="0" borderId="23" xfId="0" applyNumberFormat="1" applyFont="1" applyBorder="1" applyAlignment="1">
      <alignment horizontal="center"/>
    </xf>
    <xf numFmtId="0" fontId="0" fillId="0" borderId="0" xfId="0" applyNumberFormat="1" applyFont="1" applyBorder="1" applyAlignment="1">
      <alignment horizontal="center"/>
    </xf>
    <xf numFmtId="0" fontId="0" fillId="0" borderId="5" xfId="0" applyNumberFormat="1" applyFont="1" applyBorder="1" applyAlignment="1">
      <alignment horizontal="center"/>
    </xf>
    <xf numFmtId="0" fontId="20" fillId="9" borderId="36" xfId="0" applyFont="1" applyFill="1" applyBorder="1" applyAlignment="1">
      <alignment horizontal="justify" vertical="center"/>
    </xf>
    <xf numFmtId="0" fontId="20" fillId="9" borderId="30" xfId="0" applyFont="1" applyFill="1" applyBorder="1" applyAlignment="1">
      <alignment horizontal="justify" vertical="center"/>
    </xf>
    <xf numFmtId="0" fontId="20" fillId="9" borderId="32" xfId="0" applyFont="1" applyFill="1" applyBorder="1" applyAlignment="1">
      <alignment horizontal="justify" vertical="center"/>
    </xf>
    <xf numFmtId="0" fontId="19" fillId="7" borderId="37" xfId="0" applyFont="1" applyFill="1" applyBorder="1" applyAlignment="1">
      <alignment horizontal="center" vertical="center"/>
    </xf>
    <xf numFmtId="0" fontId="19" fillId="7" borderId="38" xfId="0" applyFont="1" applyFill="1" applyBorder="1" applyAlignment="1">
      <alignment horizontal="center" vertical="center"/>
    </xf>
    <xf numFmtId="0" fontId="21" fillId="7" borderId="12" xfId="0" applyFont="1" applyFill="1" applyBorder="1" applyAlignment="1">
      <alignment horizontal="justify" vertical="center"/>
    </xf>
    <xf numFmtId="0" fontId="21" fillId="6" borderId="12" xfId="0" applyFont="1" applyFill="1" applyBorder="1" applyAlignment="1">
      <alignment horizontal="justify" vertical="center"/>
    </xf>
    <xf numFmtId="0" fontId="20" fillId="9" borderId="37" xfId="0" applyFont="1" applyFill="1" applyBorder="1" applyAlignment="1">
      <alignment horizontal="justify" vertical="center"/>
    </xf>
    <xf numFmtId="0" fontId="20" fillId="9" borderId="12" xfId="0" applyFont="1" applyFill="1" applyBorder="1" applyAlignment="1">
      <alignment horizontal="justify" vertical="center"/>
    </xf>
    <xf numFmtId="0" fontId="20" fillId="9" borderId="16" xfId="0" applyFont="1" applyFill="1" applyBorder="1" applyAlignment="1">
      <alignment horizontal="justify" vertical="center"/>
    </xf>
    <xf numFmtId="0" fontId="19" fillId="4" borderId="39"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36" xfId="0" applyFont="1" applyFill="1" applyBorder="1" applyAlignment="1">
      <alignment horizontal="center" vertical="center" wrapText="1"/>
    </xf>
    <xf numFmtId="0" fontId="19" fillId="10" borderId="40" xfId="0" applyFont="1" applyFill="1" applyBorder="1" applyAlignment="1">
      <alignment horizontal="center" vertical="center"/>
    </xf>
    <xf numFmtId="0" fontId="19" fillId="10" borderId="41" xfId="0" applyFont="1" applyFill="1" applyBorder="1" applyAlignment="1">
      <alignment horizontal="center" vertical="center"/>
    </xf>
    <xf numFmtId="0" fontId="19" fillId="10" borderId="42" xfId="0" applyFont="1" applyFill="1" applyBorder="1" applyAlignment="1">
      <alignment horizontal="center" vertical="center"/>
    </xf>
    <xf numFmtId="0" fontId="19" fillId="5" borderId="37" xfId="0" applyFont="1" applyFill="1" applyBorder="1" applyAlignment="1">
      <alignment horizontal="center" vertical="center"/>
    </xf>
    <xf numFmtId="0" fontId="21" fillId="5" borderId="12" xfId="0" applyFont="1" applyFill="1" applyBorder="1" applyAlignment="1">
      <alignment horizontal="justify" vertical="center"/>
    </xf>
    <xf numFmtId="0" fontId="19" fillId="6" borderId="37"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857250"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An attempt is made at defining the typical traffic that a regional area network would carry based on residential and small and medium businesses.  The service is expected to be similar to that provided by ADSL/Cable services in urban and suburban areas but VoIP is expected to be included with the proper QoS as part of the service.
This spreadsheet could be used by 802.22 for advancing its discussion on usage model for WRAN and could be updated to consolidate the findings.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2"/>
        <xdr:cNvSpPr txBox="1">
          <a:spLocks noChangeArrowheads="1"/>
        </xdr:cNvSpPr>
      </xdr:nvSpPr>
      <xdr:spPr>
        <a:xfrm>
          <a:off x="857250"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75" zoomScaleNormal="75" workbookViewId="0" topLeftCell="A1">
      <selection activeCell="M7" sqref="M7"/>
    </sheetView>
  </sheetViews>
  <sheetFormatPr defaultColWidth="9.140625" defaultRowHeight="12.75"/>
  <cols>
    <col min="1" max="1" width="12.8515625" style="89" customWidth="1"/>
    <col min="2" max="16384" width="9.140625" style="89" customWidth="1"/>
  </cols>
  <sheetData>
    <row r="1" ht="18.75">
      <c r="B1" s="90" t="s">
        <v>85</v>
      </c>
    </row>
    <row r="2" ht="18.75">
      <c r="B2" s="90" t="s">
        <v>86</v>
      </c>
    </row>
    <row r="3" spans="1:2" ht="18.75">
      <c r="A3" s="89" t="s">
        <v>87</v>
      </c>
      <c r="B3" s="90" t="s">
        <v>114</v>
      </c>
    </row>
    <row r="4" spans="1:6" ht="18.75">
      <c r="A4" s="89" t="s">
        <v>88</v>
      </c>
      <c r="B4" s="91" t="s">
        <v>89</v>
      </c>
      <c r="F4" s="92"/>
    </row>
    <row r="5" spans="1:2" ht="15.75">
      <c r="A5" s="89" t="s">
        <v>90</v>
      </c>
      <c r="B5" s="93" t="s">
        <v>91</v>
      </c>
    </row>
    <row r="6" s="94" customFormat="1" ht="16.5" thickBot="1"/>
    <row r="7" spans="1:2" s="95" customFormat="1" ht="18.75">
      <c r="A7" s="95" t="s">
        <v>92</v>
      </c>
      <c r="B7" s="96" t="s">
        <v>109</v>
      </c>
    </row>
    <row r="8" spans="1:2" ht="15.75">
      <c r="A8" s="89" t="s">
        <v>93</v>
      </c>
      <c r="B8" s="93" t="s">
        <v>110</v>
      </c>
    </row>
    <row r="9" spans="1:9" ht="15.75">
      <c r="A9" s="89" t="s">
        <v>94</v>
      </c>
      <c r="B9" s="93" t="s">
        <v>95</v>
      </c>
      <c r="C9" s="93" t="s">
        <v>96</v>
      </c>
      <c r="D9" s="93"/>
      <c r="E9" s="93"/>
      <c r="F9" s="93"/>
      <c r="G9" s="93"/>
      <c r="H9" s="93"/>
      <c r="I9" s="93"/>
    </row>
    <row r="10" spans="2:9" ht="15.75">
      <c r="B10" s="93" t="s">
        <v>97</v>
      </c>
      <c r="C10" s="93" t="s">
        <v>98</v>
      </c>
      <c r="D10" s="93"/>
      <c r="E10" s="93"/>
      <c r="F10" s="93"/>
      <c r="G10" s="93"/>
      <c r="H10" s="93"/>
      <c r="I10" s="93"/>
    </row>
    <row r="11" spans="2:9" ht="15.75">
      <c r="B11" s="93" t="s">
        <v>99</v>
      </c>
      <c r="C11" s="93" t="s">
        <v>100</v>
      </c>
      <c r="D11" s="93"/>
      <c r="E11" s="93"/>
      <c r="F11" s="93"/>
      <c r="G11" s="93"/>
      <c r="H11" s="93"/>
      <c r="I11" s="93"/>
    </row>
    <row r="12" spans="2:9" ht="15.75">
      <c r="B12" s="93" t="s">
        <v>101</v>
      </c>
      <c r="C12" s="93" t="s">
        <v>102</v>
      </c>
      <c r="D12" s="93"/>
      <c r="E12" s="93"/>
      <c r="F12" s="93"/>
      <c r="G12" s="93"/>
      <c r="H12" s="93"/>
      <c r="I12" s="93"/>
    </row>
    <row r="13" spans="2:9" ht="15.75">
      <c r="B13" s="93" t="s">
        <v>103</v>
      </c>
      <c r="C13" s="93" t="s">
        <v>104</v>
      </c>
      <c r="D13" s="93"/>
      <c r="E13" s="93"/>
      <c r="F13" s="93"/>
      <c r="G13" s="93"/>
      <c r="H13" s="93"/>
      <c r="I13" s="93"/>
    </row>
    <row r="14" spans="2:9" ht="15.75">
      <c r="B14" s="93" t="s">
        <v>105</v>
      </c>
      <c r="C14" s="97" t="s">
        <v>106</v>
      </c>
      <c r="D14" s="93"/>
      <c r="E14" s="93"/>
      <c r="F14" s="93"/>
      <c r="G14" s="93"/>
      <c r="H14" s="93"/>
      <c r="I14" s="93"/>
    </row>
    <row r="15" ht="15.75">
      <c r="A15" s="89" t="s">
        <v>107</v>
      </c>
    </row>
    <row r="27" spans="1:5" ht="15.75" customHeight="1">
      <c r="A27" s="98"/>
      <c r="B27" s="202"/>
      <c r="C27" s="202"/>
      <c r="D27" s="202"/>
      <c r="E27" s="202"/>
    </row>
    <row r="28" spans="1:5" ht="15.75" customHeight="1">
      <c r="A28" s="95"/>
      <c r="B28" s="99"/>
      <c r="C28" s="99"/>
      <c r="D28" s="99"/>
      <c r="E28" s="99"/>
    </row>
    <row r="29" spans="1:5" ht="15.75" customHeight="1">
      <c r="A29" s="95"/>
      <c r="B29" s="201"/>
      <c r="C29" s="201"/>
      <c r="D29" s="201"/>
      <c r="E29" s="201"/>
    </row>
    <row r="30" spans="1:5" ht="15.75" customHeight="1">
      <c r="A30" s="95"/>
      <c r="B30" s="99"/>
      <c r="C30" s="99"/>
      <c r="D30" s="99"/>
      <c r="E30" s="99"/>
    </row>
    <row r="31" spans="1:5" ht="15.75" customHeight="1">
      <c r="A31" s="95"/>
      <c r="B31" s="201"/>
      <c r="C31" s="201"/>
      <c r="D31" s="201"/>
      <c r="E31" s="201"/>
    </row>
    <row r="32" spans="2:5" ht="15.75" customHeight="1">
      <c r="B32" s="201"/>
      <c r="C32" s="201"/>
      <c r="D32" s="201"/>
      <c r="E32" s="201"/>
    </row>
    <row r="33" ht="15.75" customHeight="1"/>
    <row r="34" ht="15.75" customHeight="1"/>
    <row r="35" ht="15.75" customHeight="1"/>
  </sheetData>
  <mergeCells count="3">
    <mergeCell ref="B29:E29"/>
    <mergeCell ref="B27:E27"/>
    <mergeCell ref="B31:E3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F18"/>
  <sheetViews>
    <sheetView workbookViewId="0" topLeftCell="A1">
      <selection activeCell="F2" sqref="F2"/>
    </sheetView>
  </sheetViews>
  <sheetFormatPr defaultColWidth="9.140625" defaultRowHeight="12.75"/>
  <cols>
    <col min="1" max="1" width="31.421875" style="0" customWidth="1"/>
    <col min="2" max="2" width="10.00390625" style="0" customWidth="1"/>
    <col min="3" max="3" width="10.7109375" style="0" customWidth="1"/>
    <col min="4" max="4" width="18.140625" style="0" customWidth="1"/>
    <col min="5" max="6" width="12.8515625" style="0" customWidth="1"/>
  </cols>
  <sheetData>
    <row r="1" spans="1:6" ht="24" customHeight="1">
      <c r="A1" s="206" t="s">
        <v>112</v>
      </c>
      <c r="B1" s="206"/>
      <c r="C1" s="206"/>
      <c r="D1" s="206"/>
      <c r="E1" s="206"/>
      <c r="F1" s="206"/>
    </row>
    <row r="2" ht="13.5" thickBot="1"/>
    <row r="3" spans="1:6" ht="13.5" customHeight="1">
      <c r="A3" s="52"/>
      <c r="B3" s="207" t="s">
        <v>20</v>
      </c>
      <c r="C3" s="209" t="s">
        <v>37</v>
      </c>
      <c r="D3" s="210"/>
      <c r="E3" s="209" t="s">
        <v>38</v>
      </c>
      <c r="F3" s="211"/>
    </row>
    <row r="4" spans="1:6" ht="16.5" customHeight="1">
      <c r="A4" s="12"/>
      <c r="B4" s="208"/>
      <c r="C4" s="188" t="s">
        <v>31</v>
      </c>
      <c r="D4" s="189" t="s">
        <v>32</v>
      </c>
      <c r="E4" s="188" t="s">
        <v>31</v>
      </c>
      <c r="F4" s="191" t="s">
        <v>32</v>
      </c>
    </row>
    <row r="5" spans="1:6" ht="12.75">
      <c r="A5" s="55" t="s">
        <v>35</v>
      </c>
      <c r="B5" s="68">
        <v>500</v>
      </c>
      <c r="C5" s="186">
        <f>IF(B5=0,"",B5*(B14*'Residential-Business Access'!B22+C14*'Residential-Business Access'!B28+D14*'Residential-Business Access'!B32))</f>
        <v>845.125</v>
      </c>
      <c r="D5" s="187">
        <f>IF(B5=0,"",B5*(B14*'Residential-Business Access'!B36+C14*'Residential-Business Access'!B38+D14*'Residential-Business Access'!B40))</f>
        <v>230.03125</v>
      </c>
      <c r="E5" s="186">
        <f>IF(B5=0,"",B5*(B14*'Residential-Business Access'!C22+C14*'Residential-Business Access'!C28+D14*'Residential-Business Access'!C32))</f>
        <v>1940</v>
      </c>
      <c r="F5" s="192">
        <f>IF(B5=0,"",B5*(B14*'Residential-Business Access'!C36+C14*'Residential-Business Access'!C38+D14*'Residential-Business Access'!C40))</f>
        <v>522.5</v>
      </c>
    </row>
    <row r="6" spans="1:6" ht="12.75">
      <c r="A6" s="55" t="s">
        <v>2</v>
      </c>
      <c r="B6" s="68">
        <v>15</v>
      </c>
      <c r="C6" s="186">
        <f>IF(B6=0,"",B6*(B15*'Residential-Business Access'!D22+C15*'Residential-Business Access'!D28+D15*'Residential-Business Access'!D32))</f>
        <v>1451.5500000000002</v>
      </c>
      <c r="D6" s="187">
        <f>IF(B6=0,"",B6*(B15*'Residential-Business Access'!D36+C15*'Residential-Business Access'!D38+D15*'Residential-Business Access'!D40))</f>
        <v>333.5100000000001</v>
      </c>
      <c r="E6" s="186">
        <f>IF(B6=0,"",B6*(B15*'Residential-Business Access'!E22+C15*'Residential-Business Access'!E28+D15*'Residential-Business Access'!E32))</f>
        <v>846</v>
      </c>
      <c r="F6" s="192">
        <f>IF(B6=0,"",B6*(B15*'Residential-Business Access'!E36+C15*'Residential-Business Access'!E38+D15*'Residential-Business Access'!E40))</f>
        <v>198.00000000000003</v>
      </c>
    </row>
    <row r="7" spans="1:6" ht="12.75">
      <c r="A7" s="55" t="s">
        <v>83</v>
      </c>
      <c r="B7" s="68">
        <v>5</v>
      </c>
      <c r="C7" s="185">
        <f>IF(B7=0,"",B7*(B16*'Residential-Business Access'!F22+C16*'Residential-Business Access'!F28+D16*'Residential-Business Access'!F32))</f>
        <v>663.0000000000001</v>
      </c>
      <c r="D7" s="187">
        <f>IF(B7=0,"",B7*(B16*'Residential-Business Access'!F36+C16*'Residential-Business Access'!F38+E16*'Residential-Business Access'!F40))</f>
        <v>214.35000000000002</v>
      </c>
      <c r="E7" s="186">
        <f>IF(B7=0,"",B7*(B16*'Residential-Business Access'!G22+C16*'Residential-Business Access'!G28+D16*'Residential-Business Access'!G32))</f>
        <v>195.25000000000003</v>
      </c>
      <c r="F7" s="192">
        <f>IF(B7=0,"",B7*(B16*'Residential-Business Access'!G36+C16*'Residential-Business Access'!G38+D16*'Residential-Business Access'!G40))</f>
        <v>76.05000000000001</v>
      </c>
    </row>
    <row r="8" spans="1:6" ht="13.5" thickBot="1">
      <c r="A8" s="76" t="s">
        <v>84</v>
      </c>
      <c r="B8" s="190">
        <v>2</v>
      </c>
      <c r="C8" s="193">
        <f>IF(B8=0,"",B8*(B17*'Residential-Business Access'!H22+C17*'Residential-Business Access'!H28+D17*'Residential-Business Access'!H32))</f>
        <v>1140</v>
      </c>
      <c r="D8" s="194">
        <f>IF(B8=0,"",B8*(B17*'Residential-Business Access'!H36+C17*'Residential-Business Access'!H38+D17*'Residential-Business Access'!H40))</f>
        <v>386.4</v>
      </c>
      <c r="E8" s="193">
        <f>IF(B8=0,"",B8*(B17*'Residential-Business Access'!I22+C17*'Residential-Business Access'!I28+D17*'Residential-Business Access'!I32))</f>
        <v>227.00000000000003</v>
      </c>
      <c r="F8" s="195">
        <f>IF(B8=0,"",B8*(B17*'Residential-Business Access'!I36+C17*'Residential-Business Access'!I38+D17*'Residential-Business Access'!I40))</f>
        <v>107.80000000000001</v>
      </c>
    </row>
    <row r="9" spans="1:6" ht="12.75">
      <c r="A9" s="205" t="s">
        <v>111</v>
      </c>
      <c r="B9" s="205"/>
      <c r="C9" s="196">
        <f>SUM(C5:C8)</f>
        <v>4099.675</v>
      </c>
      <c r="D9" s="196">
        <f>SUM(D5:D8)</f>
        <v>1164.2912500000002</v>
      </c>
      <c r="E9" s="196">
        <f>SUM(E5:E8)</f>
        <v>3208.25</v>
      </c>
      <c r="F9" s="196">
        <f>SUM(F5:F8)</f>
        <v>904.3499999999999</v>
      </c>
    </row>
    <row r="10" ht="12.75">
      <c r="C10" s="1"/>
    </row>
    <row r="11" ht="13.5" thickBot="1">
      <c r="C11" s="1"/>
    </row>
    <row r="12" spans="1:6" ht="15.75">
      <c r="A12" s="77"/>
      <c r="B12" s="203" t="s">
        <v>22</v>
      </c>
      <c r="C12" s="203"/>
      <c r="D12" s="204"/>
      <c r="E12" s="72"/>
      <c r="F12" s="72"/>
    </row>
    <row r="13" spans="1:6" ht="12.75">
      <c r="A13" s="78"/>
      <c r="B13" s="56" t="s">
        <v>7</v>
      </c>
      <c r="C13" s="182" t="s">
        <v>8</v>
      </c>
      <c r="D13" s="57" t="s">
        <v>34</v>
      </c>
      <c r="E13" s="73"/>
      <c r="F13" s="73"/>
    </row>
    <row r="14" spans="1:6" ht="12.75">
      <c r="A14" s="79" t="s">
        <v>35</v>
      </c>
      <c r="B14" s="178">
        <v>0.1</v>
      </c>
      <c r="C14" s="183">
        <v>0.05</v>
      </c>
      <c r="D14" s="179">
        <v>0</v>
      </c>
      <c r="E14" s="74"/>
      <c r="F14" s="75"/>
    </row>
    <row r="15" spans="1:6" ht="12.75">
      <c r="A15" s="79" t="s">
        <v>2</v>
      </c>
      <c r="B15" s="178">
        <v>1</v>
      </c>
      <c r="C15" s="183">
        <v>0.4</v>
      </c>
      <c r="D15" s="179">
        <v>0</v>
      </c>
      <c r="E15" s="74"/>
      <c r="F15" s="75"/>
    </row>
    <row r="16" spans="1:6" ht="12.75">
      <c r="A16" s="79" t="s">
        <v>83</v>
      </c>
      <c r="B16" s="178">
        <v>1</v>
      </c>
      <c r="C16" s="183">
        <v>1</v>
      </c>
      <c r="D16" s="179">
        <v>0.75</v>
      </c>
      <c r="E16" s="74"/>
      <c r="F16" s="75"/>
    </row>
    <row r="17" spans="1:6" ht="13.5" thickBot="1">
      <c r="A17" s="80" t="s">
        <v>84</v>
      </c>
      <c r="B17" s="180">
        <v>1</v>
      </c>
      <c r="C17" s="184">
        <v>1</v>
      </c>
      <c r="D17" s="181">
        <v>1</v>
      </c>
      <c r="E17" s="74"/>
      <c r="F17" s="75"/>
    </row>
    <row r="18" spans="5:6" ht="12.75">
      <c r="E18" s="75"/>
      <c r="F18" s="75"/>
    </row>
  </sheetData>
  <mergeCells count="6">
    <mergeCell ref="B12:D12"/>
    <mergeCell ref="A9:B9"/>
    <mergeCell ref="A1:F1"/>
    <mergeCell ref="B3:B4"/>
    <mergeCell ref="C3:D3"/>
    <mergeCell ref="E3:F3"/>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47"/>
  <sheetViews>
    <sheetView workbookViewId="0" topLeftCell="A1">
      <pane ySplit="3" topLeftCell="BM4" activePane="bottomLeft" state="frozen"/>
      <selection pane="topLeft" activeCell="A1" sqref="A1"/>
      <selection pane="bottomLeft" activeCell="I2" sqref="I2"/>
    </sheetView>
  </sheetViews>
  <sheetFormatPr defaultColWidth="9.140625" defaultRowHeight="12.75"/>
  <cols>
    <col min="1" max="1" width="50.00390625" style="0" customWidth="1"/>
    <col min="10" max="11" width="11.421875" style="0" customWidth="1"/>
  </cols>
  <sheetData>
    <row r="1" spans="1:11" ht="24" customHeight="1">
      <c r="A1" s="206" t="s">
        <v>113</v>
      </c>
      <c r="B1" s="206"/>
      <c r="C1" s="206"/>
      <c r="D1" s="206"/>
      <c r="E1" s="206"/>
      <c r="F1" s="206"/>
      <c r="G1" s="206"/>
      <c r="H1" s="206"/>
      <c r="I1" s="206"/>
      <c r="J1" s="2"/>
      <c r="K1" s="2"/>
    </row>
    <row r="2" ht="13.5" thickBot="1"/>
    <row r="3" spans="1:9" ht="12.75">
      <c r="A3" s="3" t="s">
        <v>39</v>
      </c>
      <c r="B3" s="222" t="s">
        <v>1</v>
      </c>
      <c r="C3" s="212"/>
      <c r="D3" s="212" t="s">
        <v>2</v>
      </c>
      <c r="E3" s="212"/>
      <c r="F3" s="212" t="s">
        <v>83</v>
      </c>
      <c r="G3" s="212"/>
      <c r="H3" s="212" t="s">
        <v>84</v>
      </c>
      <c r="I3" s="213"/>
    </row>
    <row r="4" spans="1:9" ht="12.75">
      <c r="A4" s="87" t="s">
        <v>81</v>
      </c>
      <c r="B4" s="61" t="s">
        <v>82</v>
      </c>
      <c r="C4" s="54" t="s">
        <v>66</v>
      </c>
      <c r="D4" s="128" t="s">
        <v>82</v>
      </c>
      <c r="E4" s="129" t="s">
        <v>66</v>
      </c>
      <c r="F4" s="128" t="s">
        <v>82</v>
      </c>
      <c r="G4" s="129" t="s">
        <v>66</v>
      </c>
      <c r="H4" s="54" t="s">
        <v>82</v>
      </c>
      <c r="I4" s="102" t="s">
        <v>66</v>
      </c>
    </row>
    <row r="5" spans="1:9" ht="12.75">
      <c r="A5" s="8" t="s">
        <v>3</v>
      </c>
      <c r="B5" s="11"/>
      <c r="C5" s="9"/>
      <c r="D5" s="130"/>
      <c r="E5" s="131"/>
      <c r="F5" s="130"/>
      <c r="G5" s="131"/>
      <c r="H5" s="9"/>
      <c r="I5" s="103"/>
    </row>
    <row r="6" spans="1:9" ht="12.75">
      <c r="A6" s="4" t="s">
        <v>7</v>
      </c>
      <c r="B6" s="12"/>
      <c r="C6" s="1"/>
      <c r="D6" s="132"/>
      <c r="E6" s="133"/>
      <c r="F6" s="132"/>
      <c r="G6" s="133"/>
      <c r="H6" s="1"/>
      <c r="I6" s="104"/>
    </row>
    <row r="7" spans="1:9" ht="12.75">
      <c r="A7" s="5" t="s">
        <v>40</v>
      </c>
      <c r="B7" s="197">
        <v>1</v>
      </c>
      <c r="C7" s="216"/>
      <c r="D7" s="220">
        <v>2</v>
      </c>
      <c r="E7" s="221"/>
      <c r="F7" s="220">
        <v>5</v>
      </c>
      <c r="G7" s="221"/>
      <c r="H7" s="216">
        <v>25</v>
      </c>
      <c r="I7" s="217"/>
    </row>
    <row r="8" spans="1:9" ht="12.75">
      <c r="A8" s="5" t="s">
        <v>27</v>
      </c>
      <c r="B8" s="198">
        <v>1500</v>
      </c>
      <c r="C8" s="199"/>
      <c r="D8" s="214">
        <f>$B8</f>
        <v>1500</v>
      </c>
      <c r="E8" s="215"/>
      <c r="F8" s="214">
        <f>$B8</f>
        <v>1500</v>
      </c>
      <c r="G8" s="215"/>
      <c r="H8" s="218">
        <f>$B8</f>
        <v>1500</v>
      </c>
      <c r="I8" s="219"/>
    </row>
    <row r="9" spans="1:9" ht="12.75">
      <c r="A9" s="118" t="s">
        <v>80</v>
      </c>
      <c r="B9" s="119">
        <v>0.15</v>
      </c>
      <c r="C9" s="120">
        <v>0.35</v>
      </c>
      <c r="D9" s="136">
        <v>0.55</v>
      </c>
      <c r="E9" s="137">
        <v>0.25</v>
      </c>
      <c r="F9" s="136">
        <v>0.45</v>
      </c>
      <c r="G9" s="137">
        <v>0.1</v>
      </c>
      <c r="H9" s="120">
        <v>0.4</v>
      </c>
      <c r="I9" s="121">
        <v>0.05</v>
      </c>
    </row>
    <row r="10" spans="1:9" ht="12.75">
      <c r="A10" s="5" t="s">
        <v>23</v>
      </c>
      <c r="B10" s="46">
        <v>0.45</v>
      </c>
      <c r="C10" s="47">
        <v>0.4</v>
      </c>
      <c r="D10" s="138">
        <v>0.6</v>
      </c>
      <c r="E10" s="139">
        <v>0.4</v>
      </c>
      <c r="F10" s="138">
        <v>0.5</v>
      </c>
      <c r="G10" s="139">
        <v>0.4</v>
      </c>
      <c r="H10" s="31">
        <v>0.45</v>
      </c>
      <c r="I10" s="106">
        <v>0.4</v>
      </c>
    </row>
    <row r="11" spans="1:9" ht="12.75">
      <c r="A11" s="5" t="s">
        <v>16</v>
      </c>
      <c r="B11" s="46">
        <v>0.01</v>
      </c>
      <c r="C11" s="47">
        <v>0.01</v>
      </c>
      <c r="D11" s="138">
        <v>0.02</v>
      </c>
      <c r="E11" s="139">
        <v>0.01</v>
      </c>
      <c r="F11" s="138">
        <v>0.02</v>
      </c>
      <c r="G11" s="139">
        <v>0.01</v>
      </c>
      <c r="H11" s="31">
        <v>0.02</v>
      </c>
      <c r="I11" s="106">
        <v>0.01</v>
      </c>
    </row>
    <row r="12" spans="1:9" ht="12.75">
      <c r="A12" s="5" t="s">
        <v>43</v>
      </c>
      <c r="B12" s="46">
        <v>0.2</v>
      </c>
      <c r="C12" s="47">
        <v>0.2</v>
      </c>
      <c r="D12" s="138">
        <v>0.3</v>
      </c>
      <c r="E12" s="139">
        <v>0.2</v>
      </c>
      <c r="F12" s="138">
        <v>0.1</v>
      </c>
      <c r="G12" s="139">
        <v>0.2</v>
      </c>
      <c r="H12" s="31">
        <v>0.1</v>
      </c>
      <c r="I12" s="106">
        <v>0.2</v>
      </c>
    </row>
    <row r="13" spans="1:9" ht="12.75">
      <c r="A13" s="5" t="s">
        <v>44</v>
      </c>
      <c r="B13" s="46">
        <v>0.05</v>
      </c>
      <c r="C13" s="47">
        <v>0.05</v>
      </c>
      <c r="D13" s="138">
        <v>0.03</v>
      </c>
      <c r="E13" s="139">
        <v>0.04</v>
      </c>
      <c r="F13" s="138">
        <v>0.04</v>
      </c>
      <c r="G13" s="139">
        <v>0.05</v>
      </c>
      <c r="H13" s="31">
        <v>0.04</v>
      </c>
      <c r="I13" s="106">
        <v>0.05</v>
      </c>
    </row>
    <row r="14" spans="1:9" ht="12.75">
      <c r="A14" s="5" t="s">
        <v>24</v>
      </c>
      <c r="B14" s="46">
        <v>0.2</v>
      </c>
      <c r="C14" s="47">
        <v>0.3</v>
      </c>
      <c r="D14" s="138">
        <v>0</v>
      </c>
      <c r="E14" s="139">
        <v>0.3</v>
      </c>
      <c r="F14" s="138">
        <v>0</v>
      </c>
      <c r="G14" s="139">
        <v>0</v>
      </c>
      <c r="H14" s="31">
        <v>0</v>
      </c>
      <c r="I14" s="106">
        <v>0</v>
      </c>
    </row>
    <row r="15" spans="1:9" ht="12.75">
      <c r="A15" s="5" t="s">
        <v>15</v>
      </c>
      <c r="B15" s="48">
        <v>140</v>
      </c>
      <c r="C15" s="38">
        <f aca="true" t="shared" si="0" ref="C15:I15">$B15</f>
        <v>140</v>
      </c>
      <c r="D15" s="140">
        <f t="shared" si="0"/>
        <v>140</v>
      </c>
      <c r="E15" s="141">
        <f t="shared" si="0"/>
        <v>140</v>
      </c>
      <c r="F15" s="140">
        <f t="shared" si="0"/>
        <v>140</v>
      </c>
      <c r="G15" s="141">
        <f t="shared" si="0"/>
        <v>140</v>
      </c>
      <c r="H15" s="38">
        <f t="shared" si="0"/>
        <v>140</v>
      </c>
      <c r="I15" s="107">
        <f t="shared" si="0"/>
        <v>140</v>
      </c>
    </row>
    <row r="16" spans="1:9" ht="12.75">
      <c r="A16" s="5" t="s">
        <v>25</v>
      </c>
      <c r="B16" s="46">
        <v>0.15</v>
      </c>
      <c r="C16" s="47">
        <v>0.2</v>
      </c>
      <c r="D16" s="138">
        <v>0.1</v>
      </c>
      <c r="E16" s="139">
        <v>0.2</v>
      </c>
      <c r="F16" s="138">
        <v>0.05</v>
      </c>
      <c r="G16" s="139">
        <v>0.15</v>
      </c>
      <c r="H16" s="31">
        <v>0.05</v>
      </c>
      <c r="I16" s="106">
        <v>0.15</v>
      </c>
    </row>
    <row r="17" spans="1:9" ht="12.75">
      <c r="A17" s="5" t="s">
        <v>13</v>
      </c>
      <c r="B17" s="49">
        <v>128</v>
      </c>
      <c r="C17" s="39">
        <f aca="true" t="shared" si="1" ref="C17:I17">$B17</f>
        <v>128</v>
      </c>
      <c r="D17" s="142">
        <f t="shared" si="1"/>
        <v>128</v>
      </c>
      <c r="E17" s="143">
        <f t="shared" si="1"/>
        <v>128</v>
      </c>
      <c r="F17" s="142">
        <f t="shared" si="1"/>
        <v>128</v>
      </c>
      <c r="G17" s="143">
        <f t="shared" si="1"/>
        <v>128</v>
      </c>
      <c r="H17" s="39">
        <f t="shared" si="1"/>
        <v>128</v>
      </c>
      <c r="I17" s="108">
        <f t="shared" si="1"/>
        <v>128</v>
      </c>
    </row>
    <row r="18" spans="1:9" ht="12.75">
      <c r="A18" s="5" t="s">
        <v>26</v>
      </c>
      <c r="B18" s="46">
        <v>0.1</v>
      </c>
      <c r="C18" s="47">
        <v>0.1</v>
      </c>
      <c r="D18" s="138">
        <v>0.1</v>
      </c>
      <c r="E18" s="139">
        <v>0.1</v>
      </c>
      <c r="F18" s="138">
        <v>0.05</v>
      </c>
      <c r="G18" s="139">
        <v>0.1</v>
      </c>
      <c r="H18" s="31">
        <v>0.05</v>
      </c>
      <c r="I18" s="106">
        <v>0.1</v>
      </c>
    </row>
    <row r="19" spans="1:9" ht="12.75">
      <c r="A19" s="5" t="s">
        <v>14</v>
      </c>
      <c r="B19" s="49">
        <v>384</v>
      </c>
      <c r="C19" s="39">
        <f aca="true" t="shared" si="2" ref="C19:I19">$B19</f>
        <v>384</v>
      </c>
      <c r="D19" s="142">
        <f t="shared" si="2"/>
        <v>384</v>
      </c>
      <c r="E19" s="143">
        <f t="shared" si="2"/>
        <v>384</v>
      </c>
      <c r="F19" s="142">
        <f t="shared" si="2"/>
        <v>384</v>
      </c>
      <c r="G19" s="143">
        <f t="shared" si="2"/>
        <v>384</v>
      </c>
      <c r="H19" s="39">
        <f t="shared" si="2"/>
        <v>384</v>
      </c>
      <c r="I19" s="108">
        <f t="shared" si="2"/>
        <v>384</v>
      </c>
    </row>
    <row r="20" spans="1:9" ht="12.75">
      <c r="A20" s="5" t="s">
        <v>17</v>
      </c>
      <c r="B20" s="48">
        <v>2</v>
      </c>
      <c r="C20" s="38">
        <f>$B20</f>
        <v>2</v>
      </c>
      <c r="D20" s="140">
        <f>$B20</f>
        <v>2</v>
      </c>
      <c r="E20" s="141">
        <f>$B20</f>
        <v>2</v>
      </c>
      <c r="F20" s="140">
        <f>B20</f>
        <v>2</v>
      </c>
      <c r="G20" s="141">
        <f>C20</f>
        <v>2</v>
      </c>
      <c r="H20" s="88">
        <f>B20</f>
        <v>2</v>
      </c>
      <c r="I20" s="117">
        <f>C20</f>
        <v>2</v>
      </c>
    </row>
    <row r="21" spans="1:9" ht="12.75">
      <c r="A21" s="26" t="s">
        <v>30</v>
      </c>
      <c r="B21" s="27">
        <f aca="true" t="shared" si="3" ref="B21:I21">B8*(B10*B11+B12*B13)+B14*B15+B16*B17+B18*B19+B20</f>
        <v>109.35000000000001</v>
      </c>
      <c r="C21" s="28">
        <f t="shared" si="3"/>
        <v>108</v>
      </c>
      <c r="D21" s="144">
        <f t="shared" si="3"/>
        <v>84.7</v>
      </c>
      <c r="E21" s="145">
        <f t="shared" si="3"/>
        <v>108</v>
      </c>
      <c r="F21" s="144">
        <f t="shared" si="3"/>
        <v>48.6</v>
      </c>
      <c r="G21" s="145">
        <f t="shared" si="3"/>
        <v>59.60000000000001</v>
      </c>
      <c r="H21" s="28">
        <f t="shared" si="3"/>
        <v>47.1</v>
      </c>
      <c r="I21" s="109">
        <f t="shared" si="3"/>
        <v>59.60000000000001</v>
      </c>
    </row>
    <row r="22" spans="1:9" ht="12.75">
      <c r="A22" s="23" t="s">
        <v>41</v>
      </c>
      <c r="B22" s="24">
        <f>B7*B9*B21</f>
        <v>16.4025</v>
      </c>
      <c r="C22" s="25">
        <f>B7*C9*C21</f>
        <v>37.8</v>
      </c>
      <c r="D22" s="146">
        <f>D7*D9*D21</f>
        <v>93.17000000000002</v>
      </c>
      <c r="E22" s="147">
        <f>D7*E9*E21</f>
        <v>54</v>
      </c>
      <c r="F22" s="146">
        <f>F7*F9*F21</f>
        <v>109.35000000000001</v>
      </c>
      <c r="G22" s="147">
        <f>F7*G9*G21</f>
        <v>29.800000000000004</v>
      </c>
      <c r="H22" s="25">
        <f>H7*H9*H21</f>
        <v>471</v>
      </c>
      <c r="I22" s="110">
        <f>H7*I9*I21</f>
        <v>74.50000000000001</v>
      </c>
    </row>
    <row r="23" spans="1:9" ht="12.75">
      <c r="A23" s="43" t="s">
        <v>36</v>
      </c>
      <c r="B23" s="44">
        <f>B8/B22</f>
        <v>91.44947416552355</v>
      </c>
      <c r="C23" s="45">
        <f>B8/C22</f>
        <v>39.682539682539684</v>
      </c>
      <c r="D23" s="148">
        <f>D8/D22</f>
        <v>16.099602876462377</v>
      </c>
      <c r="E23" s="149">
        <f>D8/E22</f>
        <v>27.77777777777778</v>
      </c>
      <c r="F23" s="148">
        <f>F8/F22</f>
        <v>13.717421124828531</v>
      </c>
      <c r="G23" s="149">
        <f>F8/G22</f>
        <v>50.335570469798654</v>
      </c>
      <c r="H23" s="45">
        <f>H8/H22</f>
        <v>3.1847133757961785</v>
      </c>
      <c r="I23" s="111">
        <f>H8/I22</f>
        <v>20.134228187919458</v>
      </c>
    </row>
    <row r="24" spans="1:9" ht="12.75">
      <c r="A24" s="6" t="s">
        <v>8</v>
      </c>
      <c r="B24" s="13"/>
      <c r="C24" s="21"/>
      <c r="D24" s="134"/>
      <c r="E24" s="135"/>
      <c r="F24" s="134"/>
      <c r="G24" s="135"/>
      <c r="H24" s="1"/>
      <c r="I24" s="105"/>
    </row>
    <row r="25" spans="1:9" ht="12.75">
      <c r="A25" s="5" t="s">
        <v>42</v>
      </c>
      <c r="B25" s="200">
        <v>1</v>
      </c>
      <c r="C25" s="165"/>
      <c r="D25" s="223">
        <v>3</v>
      </c>
      <c r="E25" s="224"/>
      <c r="F25" s="223">
        <v>7</v>
      </c>
      <c r="G25" s="224"/>
      <c r="H25" s="225">
        <v>30</v>
      </c>
      <c r="I25" s="226"/>
    </row>
    <row r="26" spans="1:9" ht="12.75">
      <c r="A26" s="5" t="s">
        <v>0</v>
      </c>
      <c r="B26" s="36">
        <v>0.05</v>
      </c>
      <c r="C26" s="37">
        <v>0.1</v>
      </c>
      <c r="D26" s="150">
        <v>0.15</v>
      </c>
      <c r="E26" s="151">
        <v>0.1</v>
      </c>
      <c r="F26" s="150">
        <v>0.15</v>
      </c>
      <c r="G26" s="151">
        <v>0.05</v>
      </c>
      <c r="H26" s="37">
        <v>0.15</v>
      </c>
      <c r="I26" s="112">
        <v>0.05</v>
      </c>
    </row>
    <row r="27" spans="1:9" ht="12.75">
      <c r="A27" s="5" t="s">
        <v>5</v>
      </c>
      <c r="B27" s="35">
        <v>20</v>
      </c>
      <c r="C27" s="22">
        <f aca="true" t="shared" si="4" ref="C27:I27">$B27</f>
        <v>20</v>
      </c>
      <c r="D27" s="152">
        <f t="shared" si="4"/>
        <v>20</v>
      </c>
      <c r="E27" s="153">
        <f t="shared" si="4"/>
        <v>20</v>
      </c>
      <c r="F27" s="152">
        <f t="shared" si="4"/>
        <v>20</v>
      </c>
      <c r="G27" s="153">
        <f t="shared" si="4"/>
        <v>20</v>
      </c>
      <c r="H27" s="22">
        <f t="shared" si="4"/>
        <v>20</v>
      </c>
      <c r="I27" s="113">
        <f t="shared" si="4"/>
        <v>20</v>
      </c>
    </row>
    <row r="28" spans="1:9" ht="12.75">
      <c r="A28" s="29" t="s">
        <v>6</v>
      </c>
      <c r="B28" s="41">
        <f>B25*B26*B27</f>
        <v>1</v>
      </c>
      <c r="C28" s="42">
        <f>B25*C26*C27</f>
        <v>2</v>
      </c>
      <c r="D28" s="154">
        <f>D25*D26*D27</f>
        <v>9</v>
      </c>
      <c r="E28" s="155">
        <f>D25*E26*E27</f>
        <v>6.000000000000001</v>
      </c>
      <c r="F28" s="154">
        <f>F25*F26*F27</f>
        <v>21</v>
      </c>
      <c r="G28" s="155">
        <f>F25*G26*G27</f>
        <v>7.000000000000001</v>
      </c>
      <c r="H28" s="42">
        <f>H25*H26*H27</f>
        <v>90</v>
      </c>
      <c r="I28" s="114">
        <f>H25*I26*I27</f>
        <v>30</v>
      </c>
    </row>
    <row r="29" spans="1:9" ht="12.75">
      <c r="A29" s="6" t="s">
        <v>21</v>
      </c>
      <c r="B29" s="15"/>
      <c r="C29" s="14"/>
      <c r="D29" s="134"/>
      <c r="E29" s="135"/>
      <c r="F29" s="134"/>
      <c r="G29" s="135"/>
      <c r="H29" s="1"/>
      <c r="I29" s="105"/>
    </row>
    <row r="30" spans="1:9" ht="12.75">
      <c r="A30" s="5" t="s">
        <v>33</v>
      </c>
      <c r="B30" s="30">
        <v>0</v>
      </c>
      <c r="C30" s="31">
        <v>0</v>
      </c>
      <c r="D30" s="58">
        <v>0</v>
      </c>
      <c r="E30" s="156">
        <v>0</v>
      </c>
      <c r="F30" s="58">
        <v>0.01</v>
      </c>
      <c r="G30" s="156">
        <v>0.01</v>
      </c>
      <c r="H30" s="31">
        <v>0.03</v>
      </c>
      <c r="I30" s="32">
        <v>0.03</v>
      </c>
    </row>
    <row r="31" spans="1:9" ht="12.75">
      <c r="A31" s="5" t="s">
        <v>28</v>
      </c>
      <c r="B31" s="15">
        <v>300</v>
      </c>
      <c r="C31" s="40">
        <f aca="true" t="shared" si="5" ref="C31:I31">$B31</f>
        <v>300</v>
      </c>
      <c r="D31" s="157">
        <f t="shared" si="5"/>
        <v>300</v>
      </c>
      <c r="E31" s="158">
        <f t="shared" si="5"/>
        <v>300</v>
      </c>
      <c r="F31" s="157">
        <f t="shared" si="5"/>
        <v>300</v>
      </c>
      <c r="G31" s="158">
        <f t="shared" si="5"/>
        <v>300</v>
      </c>
      <c r="H31" s="40">
        <f t="shared" si="5"/>
        <v>300</v>
      </c>
      <c r="I31" s="115">
        <f t="shared" si="5"/>
        <v>300</v>
      </c>
    </row>
    <row r="32" spans="1:9" ht="13.5" thickBot="1">
      <c r="A32" s="23" t="s">
        <v>29</v>
      </c>
      <c r="B32" s="59">
        <f aca="true" t="shared" si="6" ref="B32:I32">B31*B30</f>
        <v>0</v>
      </c>
      <c r="C32" s="60">
        <f t="shared" si="6"/>
        <v>0</v>
      </c>
      <c r="D32" s="159">
        <f t="shared" si="6"/>
        <v>0</v>
      </c>
      <c r="E32" s="160">
        <f t="shared" si="6"/>
        <v>0</v>
      </c>
      <c r="F32" s="159">
        <f t="shared" si="6"/>
        <v>3</v>
      </c>
      <c r="G32" s="160">
        <f t="shared" si="6"/>
        <v>3</v>
      </c>
      <c r="H32" s="60">
        <f t="shared" si="6"/>
        <v>9</v>
      </c>
      <c r="I32" s="116">
        <f t="shared" si="6"/>
        <v>9</v>
      </c>
    </row>
    <row r="33" spans="1:9" ht="12.75">
      <c r="A33" s="62"/>
      <c r="B33" s="33"/>
      <c r="C33" s="34"/>
      <c r="D33" s="161"/>
      <c r="E33" s="162"/>
      <c r="F33" s="161"/>
      <c r="G33" s="162"/>
      <c r="H33" s="53"/>
      <c r="I33" s="122"/>
    </row>
    <row r="34" spans="1:9" ht="12.75">
      <c r="A34" s="10" t="s">
        <v>4</v>
      </c>
      <c r="B34" s="16"/>
      <c r="C34" s="17"/>
      <c r="D34" s="163"/>
      <c r="E34" s="164"/>
      <c r="F34" s="174"/>
      <c r="G34" s="175"/>
      <c r="H34" s="9"/>
      <c r="I34" s="123"/>
    </row>
    <row r="35" spans="1:9" ht="12.75">
      <c r="A35" s="5" t="s">
        <v>11</v>
      </c>
      <c r="B35" s="50">
        <v>4</v>
      </c>
      <c r="C35" s="51">
        <v>4</v>
      </c>
      <c r="D35" s="166">
        <v>5</v>
      </c>
      <c r="E35" s="167">
        <v>5</v>
      </c>
      <c r="F35" s="176">
        <v>5</v>
      </c>
      <c r="G35" s="177">
        <v>5</v>
      </c>
      <c r="H35" s="63">
        <v>5</v>
      </c>
      <c r="I35" s="124">
        <v>5</v>
      </c>
    </row>
    <row r="36" spans="1:9" ht="12.75">
      <c r="A36" s="5" t="s">
        <v>9</v>
      </c>
      <c r="B36" s="64">
        <f aca="true" t="shared" si="7" ref="B36:I36">B22/B35</f>
        <v>4.100625</v>
      </c>
      <c r="C36" s="65">
        <f t="shared" si="7"/>
        <v>9.45</v>
      </c>
      <c r="D36" s="168">
        <f t="shared" si="7"/>
        <v>18.634000000000004</v>
      </c>
      <c r="E36" s="169">
        <f t="shared" si="7"/>
        <v>10.8</v>
      </c>
      <c r="F36" s="168">
        <f t="shared" si="7"/>
        <v>21.87</v>
      </c>
      <c r="G36" s="169">
        <f t="shared" si="7"/>
        <v>5.960000000000001</v>
      </c>
      <c r="H36" s="65">
        <f t="shared" si="7"/>
        <v>94.2</v>
      </c>
      <c r="I36" s="125">
        <f t="shared" si="7"/>
        <v>14.900000000000002</v>
      </c>
    </row>
    <row r="37" spans="1:9" ht="12.75">
      <c r="A37" s="5" t="s">
        <v>12</v>
      </c>
      <c r="B37" s="18">
        <v>1</v>
      </c>
      <c r="C37" s="19">
        <f aca="true" t="shared" si="8" ref="C37:I37">$B37</f>
        <v>1</v>
      </c>
      <c r="D37" s="170">
        <f t="shared" si="8"/>
        <v>1</v>
      </c>
      <c r="E37" s="171">
        <f t="shared" si="8"/>
        <v>1</v>
      </c>
      <c r="F37" s="170">
        <f t="shared" si="8"/>
        <v>1</v>
      </c>
      <c r="G37" s="171">
        <f t="shared" si="8"/>
        <v>1</v>
      </c>
      <c r="H37" s="19">
        <f t="shared" si="8"/>
        <v>1</v>
      </c>
      <c r="I37" s="126">
        <f t="shared" si="8"/>
        <v>1</v>
      </c>
    </row>
    <row r="38" spans="1:9" ht="12.75">
      <c r="A38" s="5" t="s">
        <v>10</v>
      </c>
      <c r="B38" s="24">
        <f>B28*B37</f>
        <v>1</v>
      </c>
      <c r="C38" s="25">
        <f aca="true" t="shared" si="9" ref="C38:I38">C28</f>
        <v>2</v>
      </c>
      <c r="D38" s="146">
        <f t="shared" si="9"/>
        <v>9</v>
      </c>
      <c r="E38" s="147">
        <f t="shared" si="9"/>
        <v>6.000000000000001</v>
      </c>
      <c r="F38" s="146">
        <f t="shared" si="9"/>
        <v>21</v>
      </c>
      <c r="G38" s="147">
        <f t="shared" si="9"/>
        <v>7.000000000000001</v>
      </c>
      <c r="H38" s="25">
        <f t="shared" si="9"/>
        <v>90</v>
      </c>
      <c r="I38" s="110">
        <f t="shared" si="9"/>
        <v>30</v>
      </c>
    </row>
    <row r="39" spans="1:9" ht="12.75">
      <c r="A39" s="5" t="s">
        <v>18</v>
      </c>
      <c r="B39" s="18">
        <v>1</v>
      </c>
      <c r="C39" s="19">
        <f aca="true" t="shared" si="10" ref="C39:I39">$B39</f>
        <v>1</v>
      </c>
      <c r="D39" s="170">
        <f t="shared" si="10"/>
        <v>1</v>
      </c>
      <c r="E39" s="171">
        <f t="shared" si="10"/>
        <v>1</v>
      </c>
      <c r="F39" s="170">
        <f t="shared" si="10"/>
        <v>1</v>
      </c>
      <c r="G39" s="171">
        <f t="shared" si="10"/>
        <v>1</v>
      </c>
      <c r="H39" s="19">
        <f t="shared" si="10"/>
        <v>1</v>
      </c>
      <c r="I39" s="126">
        <f t="shared" si="10"/>
        <v>1</v>
      </c>
    </row>
    <row r="40" spans="1:9" ht="13.5" thickBot="1">
      <c r="A40" s="7" t="s">
        <v>19</v>
      </c>
      <c r="B40" s="66">
        <f aca="true" t="shared" si="11" ref="B40:I40">B32/B39</f>
        <v>0</v>
      </c>
      <c r="C40" s="67">
        <f t="shared" si="11"/>
        <v>0</v>
      </c>
      <c r="D40" s="172">
        <f t="shared" si="11"/>
        <v>0</v>
      </c>
      <c r="E40" s="173">
        <f t="shared" si="11"/>
        <v>0</v>
      </c>
      <c r="F40" s="172">
        <f t="shared" si="11"/>
        <v>3</v>
      </c>
      <c r="G40" s="173">
        <f t="shared" si="11"/>
        <v>3</v>
      </c>
      <c r="H40" s="67">
        <f t="shared" si="11"/>
        <v>9</v>
      </c>
      <c r="I40" s="127">
        <f t="shared" si="11"/>
        <v>9</v>
      </c>
    </row>
    <row r="45" ht="13.5" customHeight="1"/>
    <row r="46" ht="12.75">
      <c r="K46" s="20"/>
    </row>
    <row r="47" ht="12.75">
      <c r="K47" s="20"/>
    </row>
  </sheetData>
  <mergeCells count="17">
    <mergeCell ref="F25:G25"/>
    <mergeCell ref="H25:I25"/>
    <mergeCell ref="B8:C8"/>
    <mergeCell ref="D7:E7"/>
    <mergeCell ref="D8:E8"/>
    <mergeCell ref="B25:C25"/>
    <mergeCell ref="D25:E25"/>
    <mergeCell ref="A1:I1"/>
    <mergeCell ref="H3:I3"/>
    <mergeCell ref="F8:G8"/>
    <mergeCell ref="H7:I7"/>
    <mergeCell ref="H8:I8"/>
    <mergeCell ref="F7:G7"/>
    <mergeCell ref="B3:C3"/>
    <mergeCell ref="D3:E3"/>
    <mergeCell ref="F3:G3"/>
    <mergeCell ref="B7:C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C24"/>
  <sheetViews>
    <sheetView workbookViewId="0" topLeftCell="A1">
      <selection activeCell="D1" sqref="D1"/>
    </sheetView>
  </sheetViews>
  <sheetFormatPr defaultColWidth="9.140625" defaultRowHeight="12.75"/>
  <cols>
    <col min="1" max="1" width="8.28125" style="0" customWidth="1"/>
    <col min="2" max="2" width="17.140625" style="0" customWidth="1"/>
    <col min="3" max="3" width="50.7109375" style="0" customWidth="1"/>
  </cols>
  <sheetData>
    <row r="1" spans="1:3" ht="21.75" customHeight="1">
      <c r="A1" s="240" t="s">
        <v>45</v>
      </c>
      <c r="B1" s="241"/>
      <c r="C1" s="242"/>
    </row>
    <row r="2" spans="1:3" ht="15.75">
      <c r="A2" s="234"/>
      <c r="B2" s="235"/>
      <c r="C2" s="236"/>
    </row>
    <row r="3" spans="1:3" ht="14.25">
      <c r="A3" s="243" t="s">
        <v>51</v>
      </c>
      <c r="B3" s="244" t="s">
        <v>52</v>
      </c>
      <c r="C3" s="82" t="s">
        <v>74</v>
      </c>
    </row>
    <row r="4" spans="1:3" ht="14.25">
      <c r="A4" s="243"/>
      <c r="B4" s="244"/>
      <c r="C4" s="82" t="s">
        <v>75</v>
      </c>
    </row>
    <row r="5" spans="1:3" ht="14.25">
      <c r="A5" s="243"/>
      <c r="B5" s="244"/>
      <c r="C5" s="82" t="s">
        <v>76</v>
      </c>
    </row>
    <row r="6" spans="1:3" ht="14.25">
      <c r="A6" s="243"/>
      <c r="B6" s="70" t="s">
        <v>48</v>
      </c>
      <c r="C6" s="82" t="s">
        <v>53</v>
      </c>
    </row>
    <row r="7" spans="1:3" ht="14.25">
      <c r="A7" s="243"/>
      <c r="B7" s="70" t="s">
        <v>54</v>
      </c>
      <c r="C7" s="82" t="s">
        <v>55</v>
      </c>
    </row>
    <row r="8" spans="1:3" ht="15.75">
      <c r="A8" s="234"/>
      <c r="B8" s="235"/>
      <c r="C8" s="236"/>
    </row>
    <row r="9" spans="1:3" ht="14.25">
      <c r="A9" s="245" t="s">
        <v>79</v>
      </c>
      <c r="B9" s="71" t="s">
        <v>56</v>
      </c>
      <c r="C9" s="83" t="s">
        <v>77</v>
      </c>
    </row>
    <row r="10" spans="1:3" ht="14.25">
      <c r="A10" s="245"/>
      <c r="B10" s="233" t="s">
        <v>48</v>
      </c>
      <c r="C10" s="83" t="s">
        <v>71</v>
      </c>
    </row>
    <row r="11" spans="1:3" ht="14.25">
      <c r="A11" s="245"/>
      <c r="B11" s="233"/>
      <c r="C11" s="83" t="s">
        <v>72</v>
      </c>
    </row>
    <row r="12" spans="1:3" ht="14.25">
      <c r="A12" s="245"/>
      <c r="B12" s="71" t="s">
        <v>57</v>
      </c>
      <c r="C12" s="83" t="s">
        <v>58</v>
      </c>
    </row>
    <row r="13" spans="1:3" ht="15.75">
      <c r="A13" s="234"/>
      <c r="B13" s="235"/>
      <c r="C13" s="236"/>
    </row>
    <row r="14" spans="1:3" ht="14.25">
      <c r="A14" s="237" t="s">
        <v>59</v>
      </c>
      <c r="B14" s="69" t="s">
        <v>60</v>
      </c>
      <c r="C14" s="84" t="s">
        <v>78</v>
      </c>
    </row>
    <row r="15" spans="1:3" ht="14.25">
      <c r="A15" s="238"/>
      <c r="B15" s="69" t="s">
        <v>61</v>
      </c>
      <c r="C15" s="84" t="s">
        <v>62</v>
      </c>
    </row>
    <row r="16" spans="1:3" ht="14.25">
      <c r="A16" s="239"/>
      <c r="B16" s="69" t="s">
        <v>63</v>
      </c>
      <c r="C16" s="84" t="s">
        <v>64</v>
      </c>
    </row>
    <row r="17" spans="1:3" ht="15.75">
      <c r="A17" s="227"/>
      <c r="B17" s="228"/>
      <c r="C17" s="229"/>
    </row>
    <row r="18" spans="1:3" ht="14.25">
      <c r="A18" s="230" t="s">
        <v>46</v>
      </c>
      <c r="B18" s="232" t="s">
        <v>47</v>
      </c>
      <c r="C18" s="81" t="s">
        <v>67</v>
      </c>
    </row>
    <row r="19" spans="1:3" ht="14.25">
      <c r="A19" s="230"/>
      <c r="B19" s="232"/>
      <c r="C19" s="81" t="s">
        <v>68</v>
      </c>
    </row>
    <row r="20" spans="1:3" ht="14.25">
      <c r="A20" s="230"/>
      <c r="B20" s="232"/>
      <c r="C20" s="81" t="s">
        <v>73</v>
      </c>
    </row>
    <row r="21" spans="1:3" ht="14.25">
      <c r="A21" s="230"/>
      <c r="B21" s="232" t="s">
        <v>48</v>
      </c>
      <c r="C21" s="81" t="s">
        <v>69</v>
      </c>
    </row>
    <row r="22" spans="1:3" ht="14.25">
      <c r="A22" s="230"/>
      <c r="B22" s="232"/>
      <c r="C22" s="81" t="s">
        <v>70</v>
      </c>
    </row>
    <row r="23" spans="1:3" ht="14.25" customHeight="1">
      <c r="A23" s="230"/>
      <c r="B23" s="232"/>
      <c r="C23" s="81" t="s">
        <v>49</v>
      </c>
    </row>
    <row r="24" spans="1:3" ht="15" thickBot="1">
      <c r="A24" s="231"/>
      <c r="B24" s="85" t="s">
        <v>50</v>
      </c>
      <c r="C24" s="86" t="s">
        <v>65</v>
      </c>
    </row>
  </sheetData>
  <mergeCells count="13">
    <mergeCell ref="B10:B11"/>
    <mergeCell ref="A13:C13"/>
    <mergeCell ref="A14:A16"/>
    <mergeCell ref="A1:C1"/>
    <mergeCell ref="A2:C2"/>
    <mergeCell ref="A3:A7"/>
    <mergeCell ref="B3:B5"/>
    <mergeCell ref="A8:C8"/>
    <mergeCell ref="A9:A12"/>
    <mergeCell ref="A17:C17"/>
    <mergeCell ref="A18:A24"/>
    <mergeCell ref="B18:B20"/>
    <mergeCell ref="B21:B23"/>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0" t="s">
        <v>108</v>
      </c>
    </row>
    <row r="2" ht="12.75">
      <c r="A2" s="101"/>
    </row>
    <row r="3" ht="12.75">
      <c r="A3" s="101"/>
    </row>
    <row r="4" ht="12.75">
      <c r="A4" s="101"/>
    </row>
    <row r="5" ht="12.75">
      <c r="A5" s="101"/>
    </row>
    <row r="6" ht="12.75">
      <c r="A6" s="101"/>
    </row>
    <row r="7" ht="12.75">
      <c r="A7" s="101"/>
    </row>
    <row r="8" ht="12.75">
      <c r="A8" s="101"/>
    </row>
    <row r="9" ht="12.75">
      <c r="A9" s="101"/>
    </row>
    <row r="10" ht="12.75">
      <c r="A10" s="101"/>
    </row>
    <row r="11" ht="12.75">
      <c r="A11" s="101"/>
    </row>
    <row r="12" ht="12.75">
      <c r="A12" s="101"/>
    </row>
    <row r="13" ht="12.75">
      <c r="A13" s="101"/>
    </row>
    <row r="14" ht="12.75">
      <c r="A14" s="101"/>
    </row>
    <row r="15" ht="12.75">
      <c r="A15" s="101"/>
    </row>
    <row r="16" ht="12.75">
      <c r="A16" s="101"/>
    </row>
    <row r="17" ht="12.75">
      <c r="A17" s="101"/>
    </row>
    <row r="18" ht="12.75">
      <c r="A18" s="101"/>
    </row>
    <row r="19" ht="12.75">
      <c r="A19" s="101"/>
    </row>
    <row r="20" ht="12.75">
      <c r="A20" s="101"/>
    </row>
    <row r="21" ht="12.75">
      <c r="A21" s="101"/>
    </row>
    <row r="22" ht="12.75">
      <c r="A22" s="101"/>
    </row>
    <row r="23" ht="12.75">
      <c r="A23" s="101"/>
    </row>
    <row r="24" ht="12.75">
      <c r="A24" s="101"/>
    </row>
    <row r="25" ht="12.75">
      <c r="A25" s="101"/>
    </row>
    <row r="26" ht="12.75">
      <c r="A26" s="101"/>
    </row>
    <row r="27" ht="12.75">
      <c r="A27" s="101"/>
    </row>
    <row r="28" ht="12.75">
      <c r="A28" s="101"/>
    </row>
    <row r="29" ht="12.75">
      <c r="A29" s="101"/>
    </row>
    <row r="30" ht="12.75">
      <c r="A30" s="101"/>
    </row>
    <row r="31" ht="12.75">
      <c r="A31" s="10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WRAN Traffic Model</dc:title>
  <dc:subject>IEEE 802.22</dc:subject>
  <dc:creator>Gérald Chouinard</dc:creator>
  <cp:keywords/>
  <dc:description/>
  <cp:lastModifiedBy>Gerald Chouinard</cp:lastModifiedBy>
  <dcterms:created xsi:type="dcterms:W3CDTF">2004-01-15T16:05:35Z</dcterms:created>
  <dcterms:modified xsi:type="dcterms:W3CDTF">2005-01-17T20:10:49Z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