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1925" windowHeight="8280" activeTab="0"/>
  </bookViews>
  <sheets>
    <sheet name="Title" sheetId="1" r:id="rId1"/>
    <sheet name="Echo-Geometry-Forward" sheetId="2" r:id="rId2"/>
    <sheet name="Echo-Geometry-Return" sheetId="3" r:id="rId3"/>
  </sheets>
  <definedNames>
    <definedName name="_xlnm.Print_Area" localSheetId="0">'Title'!$A$1:$I$6</definedName>
  </definedNames>
  <calcPr fullCalcOnLoad="1"/>
</workbook>
</file>

<file path=xl/sharedStrings.xml><?xml version="1.0" encoding="utf-8"?>
<sst xmlns="http://schemas.openxmlformats.org/spreadsheetml/2006/main" count="124" uniqueCount="71">
  <si>
    <t>IEEE P802.22 Wireless RANs</t>
  </si>
  <si>
    <t>Submission</t>
  </si>
  <si>
    <t>Designator:</t>
  </si>
  <si>
    <t>Venue Date:</t>
  </si>
  <si>
    <t>First Author:</t>
  </si>
  <si>
    <t>Gerald Chouinard, Communivations Research Centre, Canada (CRC)</t>
  </si>
  <si>
    <t>Subject:</t>
  </si>
  <si>
    <t>Full Date:</t>
  </si>
  <si>
    <t>Author(s):</t>
  </si>
  <si>
    <t>Name(s)</t>
  </si>
  <si>
    <t>Gerald Chouinard</t>
  </si>
  <si>
    <t>Company</t>
  </si>
  <si>
    <t>Communications Research Cente</t>
  </si>
  <si>
    <t>Address</t>
  </si>
  <si>
    <t>3701 Carling Avenue, Ottawa, Canada K2H-8S2</t>
  </si>
  <si>
    <t xml:space="preserve">Phone: </t>
  </si>
  <si>
    <t>613-998-2500</t>
  </si>
  <si>
    <t xml:space="preserve">Fax: </t>
  </si>
  <si>
    <t>613-990-6339</t>
  </si>
  <si>
    <t xml:space="preserve">email: </t>
  </si>
  <si>
    <t>gerald.chouinard@crc.ca</t>
  </si>
  <si>
    <t>Abstract:</t>
  </si>
  <si>
    <t>Thermal noise level at given distance:</t>
  </si>
  <si>
    <t>Required minimum field strength at CPE</t>
  </si>
  <si>
    <t>Eb/No for QPSK</t>
  </si>
  <si>
    <t>dBuV/m</t>
  </si>
  <si>
    <t>Equivalent thermal noise level</t>
  </si>
  <si>
    <t>Base station tranmit EIRP</t>
  </si>
  <si>
    <t>Watts</t>
  </si>
  <si>
    <t>Distance</t>
  </si>
  <si>
    <t>Maximum receiver field strength (LOS)</t>
  </si>
  <si>
    <t>Attenuation on the link to reach thermal noise</t>
  </si>
  <si>
    <t>Base station receive antenna pattern:</t>
  </si>
  <si>
    <t>Omni-directional</t>
  </si>
  <si>
    <t>CPE transmit antenna pattern:</t>
  </si>
  <si>
    <t>Base station transmit antenna pattern:</t>
  </si>
  <si>
    <t>Required minimum field strength at Base stationCPE</t>
  </si>
  <si>
    <t>CPE tranmit EIRP</t>
  </si>
  <si>
    <t>Excess delay</t>
  </si>
  <si>
    <t>Attenuation</t>
  </si>
  <si>
    <t xml:space="preserve">Min. Delay= </t>
  </si>
  <si>
    <t>usec</t>
  </si>
  <si>
    <t>Ln(Delay)</t>
  </si>
  <si>
    <t>Excess Delay</t>
  </si>
  <si>
    <t>Multipath Theoretical Model</t>
  </si>
  <si>
    <t>Signal Multipath Theoretical Model - Forward Direction</t>
  </si>
  <si>
    <t>Signal Multipath Theoretical Model - Return Direction</t>
  </si>
  <si>
    <t>Fraction of Signal reflected:</t>
  </si>
  <si>
    <t>km</t>
  </si>
  <si>
    <t>B</t>
  </si>
  <si>
    <t>a</t>
  </si>
  <si>
    <t>TAN(1/2*(B-C))</t>
  </si>
  <si>
    <t>(B-C)</t>
  </si>
  <si>
    <t>a+c</t>
  </si>
  <si>
    <t>Distance (Base - CPE):</t>
  </si>
  <si>
    <t>Fraction: Signal reflected</t>
  </si>
  <si>
    <t>Echo path length (km)</t>
  </si>
  <si>
    <t>Echo excess delay (usec)</t>
  </si>
  <si>
    <t>Echo excess free space attenuation (dB)</t>
  </si>
  <si>
    <t>dB</t>
  </si>
  <si>
    <t>CPE receive antenna pattern:</t>
  </si>
  <si>
    <t>Echo excess free space attenuation including CPE receiving antenna discrimination(dB)</t>
  </si>
  <si>
    <t>-10*Log(Cos^n)</t>
  </si>
  <si>
    <t>Exponent (n)</t>
  </si>
  <si>
    <t>Front-to-back ratio:</t>
  </si>
  <si>
    <r>
      <t>A: Azimuth</t>
    </r>
    <r>
      <rPr>
        <sz val="10"/>
        <rFont val="Arial"/>
        <family val="2"/>
      </rPr>
      <t xml:space="preserve"> (deg.)</t>
    </r>
    <r>
      <rPr>
        <b/>
        <sz val="10"/>
        <rFont val="Arial"/>
        <family val="2"/>
      </rPr>
      <t xml:space="preserve">
    b: Distance </t>
    </r>
    <r>
      <rPr>
        <sz val="10"/>
        <rFont val="Arial"/>
        <family val="2"/>
      </rPr>
      <t>(km)</t>
    </r>
  </si>
  <si>
    <t>Path geometry</t>
  </si>
  <si>
    <r>
      <t>A: Azimuth</t>
    </r>
    <r>
      <rPr>
        <sz val="10"/>
        <rFont val="Arial"/>
        <family val="2"/>
      </rPr>
      <t xml:space="preserve"> (deg.)</t>
    </r>
    <r>
      <rPr>
        <b/>
        <sz val="10"/>
        <rFont val="Arial"/>
        <family val="2"/>
      </rPr>
      <t xml:space="preserve">
    c: Distance </t>
    </r>
    <r>
      <rPr>
        <sz val="10"/>
        <rFont val="Arial"/>
        <family val="2"/>
      </rPr>
      <t>(km)</t>
    </r>
  </si>
  <si>
    <t>doc.: IEEE 802.22-05/0075r1</t>
  </si>
  <si>
    <t>September 2005</t>
  </si>
  <si>
    <t>2005-09.15</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</si>
</sst>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_)"/>
    <numFmt numFmtId="175" formatCode="0_)"/>
    <numFmt numFmtId="176" formatCode="&quot;Yes&quot;;&quot;Yes&quot;;&quot;No&quot;"/>
    <numFmt numFmtId="177" formatCode="&quot;True&quot;;&quot;True&quot;;&quot;False&quot;"/>
    <numFmt numFmtId="178" formatCode="&quot;On&quot;;&quot;On&quot;;&quot;Off&quot;"/>
    <numFmt numFmtId="179" formatCode="0.0000000000000"/>
    <numFmt numFmtId="180" formatCode="0.0000"/>
    <numFmt numFmtId="181" formatCode="0.00000"/>
    <numFmt numFmtId="182" formatCode="0.0%"/>
    <numFmt numFmtId="183" formatCode="0.000%"/>
    <numFmt numFmtId="184" formatCode="0.000000"/>
  </numFmts>
  <fonts count="17">
    <font>
      <sz val="10"/>
      <name val="Arial"/>
      <family val="0"/>
    </font>
    <font>
      <u val="single"/>
      <sz val="7.5"/>
      <color indexed="36"/>
      <name val="Arial"/>
      <family val="0"/>
    </font>
    <font>
      <u val="single"/>
      <sz val="10"/>
      <color indexed="12"/>
      <name val="Arial"/>
      <family val="0"/>
    </font>
    <font>
      <b/>
      <sz val="8.75"/>
      <name val="Arial"/>
      <family val="0"/>
    </font>
    <font>
      <b/>
      <sz val="8"/>
      <name val="Arial"/>
      <family val="0"/>
    </font>
    <font>
      <sz val="10"/>
      <color indexed="10"/>
      <name val="Arial"/>
      <family val="2"/>
    </font>
    <font>
      <sz val="8"/>
      <name val="Arial"/>
      <family val="0"/>
    </font>
    <font>
      <vertAlign val="superscript"/>
      <sz val="8"/>
      <name val="Arial"/>
      <family val="0"/>
    </font>
    <font>
      <b/>
      <sz val="10"/>
      <name val="Arial"/>
      <family val="2"/>
    </font>
    <font>
      <b/>
      <sz val="14"/>
      <name val="Arial"/>
      <family val="2"/>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b/>
      <u val="single"/>
      <sz val="10"/>
      <name val="Arial"/>
      <family val="2"/>
    </font>
    <font>
      <b/>
      <sz val="9"/>
      <name val="Arial"/>
      <family val="2"/>
    </font>
  </fonts>
  <fills count="4">
    <fill>
      <patternFill/>
    </fill>
    <fill>
      <patternFill patternType="gray125"/>
    </fill>
    <fill>
      <patternFill patternType="solid">
        <fgColor indexed="41"/>
        <bgColor indexed="64"/>
      </patternFill>
    </fill>
    <fill>
      <patternFill patternType="solid">
        <fgColor indexed="11"/>
        <bgColor indexed="64"/>
      </patternFill>
    </fill>
  </fills>
  <borders count="23">
    <border>
      <left/>
      <right/>
      <top/>
      <bottom/>
      <diagonal/>
    </border>
    <border>
      <left>
        <color indexed="63"/>
      </left>
      <right>
        <color indexed="63"/>
      </right>
      <top>
        <color indexed="63"/>
      </top>
      <bottom style="mediu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91">
    <xf numFmtId="0" fontId="0" fillId="0" borderId="0" xfId="0" applyAlignment="1">
      <alignment/>
    </xf>
    <xf numFmtId="0" fontId="10" fillId="0" borderId="0" xfId="0" applyFont="1" applyAlignment="1">
      <alignment/>
    </xf>
    <xf numFmtId="0" fontId="11" fillId="0" borderId="0" xfId="0" applyFont="1" applyAlignment="1">
      <alignment/>
    </xf>
    <xf numFmtId="49" fontId="11" fillId="0" borderId="0" xfId="0" applyNumberFormat="1" applyFont="1" applyAlignment="1">
      <alignment/>
    </xf>
    <xf numFmtId="49" fontId="11" fillId="0" borderId="0" xfId="0" applyNumberFormat="1" applyFont="1" applyAlignment="1" quotePrefix="1">
      <alignment/>
    </xf>
    <xf numFmtId="49" fontId="10" fillId="0" borderId="0" xfId="0" applyNumberFormat="1" applyFont="1" applyAlignment="1">
      <alignment/>
    </xf>
    <xf numFmtId="0" fontId="10" fillId="0" borderId="1" xfId="0" applyFont="1" applyBorder="1" applyAlignment="1">
      <alignment/>
    </xf>
    <xf numFmtId="0" fontId="10" fillId="0" borderId="0" xfId="0" applyFont="1" applyBorder="1" applyAlignment="1">
      <alignment/>
    </xf>
    <xf numFmtId="49" fontId="11" fillId="0" borderId="0" xfId="0" applyNumberFormat="1" applyFont="1" applyBorder="1" applyAlignment="1">
      <alignment/>
    </xf>
    <xf numFmtId="49" fontId="2" fillId="0" borderId="0" xfId="20" applyNumberFormat="1" applyAlignment="1">
      <alignment/>
    </xf>
    <xf numFmtId="0" fontId="10" fillId="0" borderId="0" xfId="0" applyFont="1" applyBorder="1" applyAlignment="1">
      <alignment vertical="top"/>
    </xf>
    <xf numFmtId="0" fontId="12" fillId="0" borderId="0" xfId="0" applyFont="1" applyBorder="1" applyAlignment="1">
      <alignment/>
    </xf>
    <xf numFmtId="0" fontId="5" fillId="0" borderId="0" xfId="0" applyFont="1" applyFill="1" applyBorder="1" applyAlignment="1">
      <alignment horizontal="center"/>
    </xf>
    <xf numFmtId="0" fontId="0" fillId="0" borderId="2" xfId="0" applyFont="1" applyFill="1" applyBorder="1" applyAlignment="1">
      <alignment/>
    </xf>
    <xf numFmtId="2" fontId="5" fillId="0" borderId="0" xfId="0" applyNumberFormat="1" applyFont="1" applyFill="1" applyBorder="1" applyAlignment="1">
      <alignment horizontal="center"/>
    </xf>
    <xf numFmtId="2" fontId="0" fillId="0" borderId="0" xfId="0" applyNumberFormat="1" applyFont="1" applyFill="1" applyBorder="1" applyAlignment="1">
      <alignment horizontal="center"/>
    </xf>
    <xf numFmtId="0" fontId="0" fillId="0" borderId="3"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xf>
    <xf numFmtId="173" fontId="0" fillId="0" borderId="0" xfId="0" applyNumberFormat="1" applyFont="1" applyFill="1" applyBorder="1" applyAlignment="1">
      <alignment horizontal="center"/>
    </xf>
    <xf numFmtId="0" fontId="0" fillId="0" borderId="4" xfId="0" applyFont="1" applyFill="1" applyBorder="1" applyAlignment="1">
      <alignment/>
    </xf>
    <xf numFmtId="0" fontId="0" fillId="0" borderId="5" xfId="0" applyFont="1" applyFill="1" applyBorder="1" applyAlignment="1">
      <alignment/>
    </xf>
    <xf numFmtId="0" fontId="8" fillId="0" borderId="6" xfId="0" applyFont="1" applyFill="1" applyBorder="1" applyAlignment="1">
      <alignment/>
    </xf>
    <xf numFmtId="0" fontId="8" fillId="0" borderId="7" xfId="0" applyFont="1" applyFill="1" applyBorder="1" applyAlignment="1">
      <alignment/>
    </xf>
    <xf numFmtId="0" fontId="8" fillId="0" borderId="8" xfId="0" applyFont="1" applyFill="1" applyBorder="1" applyAlignment="1">
      <alignment/>
    </xf>
    <xf numFmtId="0" fontId="8" fillId="0" borderId="9" xfId="0" applyFont="1" applyFill="1" applyBorder="1" applyAlignment="1">
      <alignment/>
    </xf>
    <xf numFmtId="0" fontId="8" fillId="0" borderId="1" xfId="0" applyFont="1" applyFill="1" applyBorder="1" applyAlignment="1">
      <alignment/>
    </xf>
    <xf numFmtId="0" fontId="8" fillId="0" borderId="10" xfId="0" applyFont="1" applyFill="1" applyBorder="1" applyAlignment="1">
      <alignment/>
    </xf>
    <xf numFmtId="0" fontId="0" fillId="0" borderId="0" xfId="0" applyFont="1" applyFill="1" applyBorder="1" applyAlignment="1">
      <alignment vertical="center"/>
    </xf>
    <xf numFmtId="0" fontId="8" fillId="0" borderId="8" xfId="0" applyFont="1" applyBorder="1" applyAlignment="1">
      <alignment horizontal="center" vertical="center"/>
    </xf>
    <xf numFmtId="0" fontId="8" fillId="0" borderId="10" xfId="0" applyFont="1" applyBorder="1" applyAlignment="1">
      <alignment horizontal="center" vertical="center"/>
    </xf>
    <xf numFmtId="0" fontId="0" fillId="0" borderId="11" xfId="0" applyFont="1" applyFill="1" applyBorder="1" applyAlignment="1">
      <alignment/>
    </xf>
    <xf numFmtId="0" fontId="0" fillId="0" borderId="3" xfId="0" applyFont="1" applyFill="1" applyBorder="1" applyAlignment="1">
      <alignment horizontal="center"/>
    </xf>
    <xf numFmtId="0" fontId="0" fillId="0" borderId="12" xfId="0" applyFont="1" applyFill="1" applyBorder="1" applyAlignment="1">
      <alignment horizontal="center"/>
    </xf>
    <xf numFmtId="0" fontId="15" fillId="0" borderId="0" xfId="0" applyFont="1" applyFill="1" applyBorder="1" applyAlignment="1">
      <alignment/>
    </xf>
    <xf numFmtId="172" fontId="0" fillId="0" borderId="0" xfId="0" applyNumberFormat="1" applyFont="1" applyFill="1" applyBorder="1" applyAlignment="1">
      <alignment/>
    </xf>
    <xf numFmtId="0" fontId="8" fillId="2" borderId="7" xfId="0" applyFont="1" applyFill="1" applyBorder="1" applyAlignment="1">
      <alignment horizontal="center"/>
    </xf>
    <xf numFmtId="9" fontId="8" fillId="2" borderId="1" xfId="0" applyNumberFormat="1" applyFont="1" applyFill="1" applyBorder="1" applyAlignment="1">
      <alignment horizontal="center"/>
    </xf>
    <xf numFmtId="0" fontId="0" fillId="0" borderId="12"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0" fillId="0" borderId="15" xfId="0" applyFont="1" applyFill="1" applyBorder="1" applyAlignment="1">
      <alignment/>
    </xf>
    <xf numFmtId="172" fontId="0" fillId="0" borderId="15" xfId="0" applyNumberFormat="1" applyFont="1" applyFill="1" applyBorder="1" applyAlignment="1">
      <alignment/>
    </xf>
    <xf numFmtId="0" fontId="8" fillId="0" borderId="0" xfId="0" applyFont="1" applyBorder="1" applyAlignment="1">
      <alignment horizontal="center" vertical="center"/>
    </xf>
    <xf numFmtId="0" fontId="8" fillId="0" borderId="0" xfId="0" applyFont="1" applyFill="1" applyBorder="1" applyAlignment="1">
      <alignment horizontal="center" vertical="center"/>
    </xf>
    <xf numFmtId="0" fontId="8" fillId="0" borderId="16" xfId="0" applyFont="1" applyFill="1" applyBorder="1" applyAlignment="1">
      <alignment/>
    </xf>
    <xf numFmtId="0" fontId="8" fillId="0" borderId="17" xfId="0" applyFont="1" applyFill="1" applyBorder="1" applyAlignment="1">
      <alignment/>
    </xf>
    <xf numFmtId="0" fontId="8" fillId="0" borderId="18" xfId="0" applyFont="1" applyFill="1" applyBorder="1" applyAlignment="1">
      <alignment/>
    </xf>
    <xf numFmtId="173" fontId="0" fillId="0" borderId="0" xfId="0" applyNumberFormat="1" applyFont="1" applyFill="1" applyBorder="1" applyAlignment="1">
      <alignment/>
    </xf>
    <xf numFmtId="0" fontId="0" fillId="0" borderId="12" xfId="0" applyFont="1" applyFill="1" applyBorder="1" applyAlignment="1">
      <alignment vertical="center"/>
    </xf>
    <xf numFmtId="0" fontId="9" fillId="0" borderId="12" xfId="0" applyFont="1" applyFill="1" applyBorder="1" applyAlignment="1">
      <alignment vertical="center"/>
    </xf>
    <xf numFmtId="0" fontId="0" fillId="0" borderId="4" xfId="0" applyFont="1" applyFill="1" applyBorder="1" applyAlignment="1">
      <alignment vertical="center"/>
    </xf>
    <xf numFmtId="0" fontId="8" fillId="0" borderId="13" xfId="0" applyFont="1" applyFill="1" applyBorder="1" applyAlignment="1">
      <alignment horizontal="center"/>
    </xf>
    <xf numFmtId="173" fontId="0" fillId="0" borderId="5" xfId="0" applyNumberFormat="1" applyFont="1" applyFill="1" applyBorder="1" applyAlignment="1">
      <alignment horizontal="center"/>
    </xf>
    <xf numFmtId="0" fontId="8" fillId="0" borderId="14" xfId="0" applyFont="1" applyFill="1" applyBorder="1" applyAlignment="1">
      <alignment horizontal="center"/>
    </xf>
    <xf numFmtId="173" fontId="0" fillId="0" borderId="15" xfId="0" applyNumberFormat="1" applyFont="1" applyFill="1" applyBorder="1" applyAlignment="1">
      <alignment horizontal="center"/>
    </xf>
    <xf numFmtId="173" fontId="0" fillId="0" borderId="2" xfId="0" applyNumberFormat="1" applyFont="1" applyFill="1" applyBorder="1" applyAlignment="1">
      <alignment horizontal="center"/>
    </xf>
    <xf numFmtId="172" fontId="8" fillId="0" borderId="15" xfId="0" applyNumberFormat="1" applyFont="1" applyFill="1" applyBorder="1" applyAlignment="1">
      <alignment horizontal="center"/>
    </xf>
    <xf numFmtId="172" fontId="8" fillId="0" borderId="2" xfId="0" applyNumberFormat="1" applyFont="1" applyFill="1" applyBorder="1" applyAlignment="1">
      <alignment horizontal="center"/>
    </xf>
    <xf numFmtId="0" fontId="8" fillId="0" borderId="3" xfId="0" applyFont="1" applyFill="1" applyBorder="1" applyAlignment="1">
      <alignment horizontal="center"/>
    </xf>
    <xf numFmtId="173" fontId="0" fillId="0" borderId="12" xfId="0" applyNumberFormat="1" applyFont="1" applyFill="1" applyBorder="1" applyAlignment="1">
      <alignment horizontal="center"/>
    </xf>
    <xf numFmtId="173" fontId="0" fillId="0" borderId="4" xfId="0" applyNumberFormat="1" applyFont="1" applyFill="1" applyBorder="1" applyAlignment="1">
      <alignment horizontal="center"/>
    </xf>
    <xf numFmtId="0" fontId="8" fillId="0" borderId="0" xfId="0" applyFont="1" applyBorder="1" applyAlignment="1">
      <alignment horizontal="center" wrapText="1"/>
    </xf>
    <xf numFmtId="0" fontId="0" fillId="0" borderId="0" xfId="0" applyBorder="1" applyAlignment="1">
      <alignment horizontal="center" wrapText="1"/>
    </xf>
    <xf numFmtId="0" fontId="0" fillId="0" borderId="19" xfId="0" applyFont="1" applyFill="1" applyBorder="1" applyAlignment="1">
      <alignment horizontal="center"/>
    </xf>
    <xf numFmtId="0" fontId="0" fillId="0" borderId="20" xfId="0" applyFont="1" applyFill="1" applyBorder="1" applyAlignment="1">
      <alignment/>
    </xf>
    <xf numFmtId="0" fontId="0" fillId="0" borderId="21" xfId="0" applyFont="1" applyFill="1" applyBorder="1" applyAlignment="1">
      <alignment horizontal="center"/>
    </xf>
    <xf numFmtId="0" fontId="8" fillId="0" borderId="7" xfId="0" applyFont="1" applyBorder="1" applyAlignment="1" quotePrefix="1">
      <alignment horizontal="center" vertical="center"/>
    </xf>
    <xf numFmtId="0" fontId="8" fillId="0" borderId="7" xfId="0" applyFont="1" applyFill="1" applyBorder="1" applyAlignment="1">
      <alignment horizontal="center"/>
    </xf>
    <xf numFmtId="9" fontId="8" fillId="0" borderId="1" xfId="0" applyNumberFormat="1" applyFont="1" applyFill="1" applyBorder="1" applyAlignment="1">
      <alignment horizontal="center"/>
    </xf>
    <xf numFmtId="0" fontId="12" fillId="0" borderId="0" xfId="0" applyFont="1" applyBorder="1" applyAlignment="1">
      <alignment horizontal="left" vertical="top" wrapText="1"/>
    </xf>
    <xf numFmtId="0" fontId="12" fillId="0" borderId="0" xfId="0" applyFont="1" applyBorder="1" applyAlignment="1">
      <alignment horizontal="justify" vertical="top" wrapText="1"/>
    </xf>
    <xf numFmtId="0" fontId="8" fillId="0" borderId="9" xfId="0" applyFont="1" applyBorder="1" applyAlignment="1">
      <alignment horizontal="center" wrapText="1"/>
    </xf>
    <xf numFmtId="0" fontId="0" fillId="0" borderId="1" xfId="0" applyBorder="1" applyAlignment="1">
      <alignment horizontal="center" wrapText="1"/>
    </xf>
    <xf numFmtId="0" fontId="8" fillId="2" borderId="1" xfId="0" applyFont="1" applyFill="1" applyBorder="1" applyAlignment="1">
      <alignment horizontal="center" vertical="center"/>
    </xf>
    <xf numFmtId="0" fontId="8" fillId="2" borderId="0" xfId="0" applyFont="1" applyFill="1" applyBorder="1" applyAlignment="1">
      <alignment horizontal="center"/>
    </xf>
    <xf numFmtId="0" fontId="8" fillId="0" borderId="22" xfId="0" applyFont="1" applyFill="1" applyBorder="1" applyAlignment="1">
      <alignment horizontal="center"/>
    </xf>
    <xf numFmtId="0" fontId="8" fillId="0" borderId="0" xfId="0" applyFont="1" applyFill="1" applyBorder="1" applyAlignment="1">
      <alignment horizontal="center"/>
    </xf>
    <xf numFmtId="0" fontId="8" fillId="0" borderId="3" xfId="0" applyFont="1" applyFill="1" applyBorder="1" applyAlignment="1">
      <alignment horizontal="left" wrapText="1"/>
    </xf>
    <xf numFmtId="0" fontId="8" fillId="0" borderId="14" xfId="0" applyFont="1" applyFill="1" applyBorder="1" applyAlignment="1">
      <alignment horizontal="left" wrapText="1"/>
    </xf>
    <xf numFmtId="0" fontId="9" fillId="3" borderId="0" xfId="0" applyFont="1" applyFill="1" applyBorder="1" applyAlignment="1">
      <alignment horizontal="center" vertical="center"/>
    </xf>
    <xf numFmtId="0" fontId="0" fillId="0" borderId="3" xfId="0" applyFont="1" applyFill="1" applyBorder="1" applyAlignment="1">
      <alignment horizontal="center"/>
    </xf>
    <xf numFmtId="0" fontId="0" fillId="0" borderId="12" xfId="0" applyFont="1" applyFill="1" applyBorder="1" applyAlignment="1">
      <alignment horizontal="center"/>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4" xfId="0" applyFont="1" applyFill="1" applyBorder="1" applyAlignment="1">
      <alignment horizontal="center"/>
    </xf>
    <xf numFmtId="0" fontId="0" fillId="0" borderId="15" xfId="0" applyFont="1" applyFill="1" applyBorder="1" applyAlignment="1">
      <alignment horizontal="center"/>
    </xf>
    <xf numFmtId="0" fontId="8" fillId="0" borderId="15" xfId="0" applyFont="1" applyFill="1" applyBorder="1" applyAlignment="1">
      <alignment horizontal="center"/>
    </xf>
    <xf numFmtId="0" fontId="8" fillId="0" borderId="6" xfId="0" applyFont="1" applyBorder="1" applyAlignment="1">
      <alignment horizontal="center"/>
    </xf>
    <xf numFmtId="0" fontId="0" fillId="0" borderId="7" xfId="0" applyBorder="1" applyAlignment="1">
      <alignment horizontal="center"/>
    </xf>
    <xf numFmtId="0" fontId="8" fillId="0" borderId="1"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Multipath scatter plot
(Free space)</a:t>
            </a:r>
          </a:p>
        </c:rich>
      </c:tx>
      <c:layout/>
      <c:spPr>
        <a:noFill/>
        <a:ln>
          <a:noFill/>
        </a:ln>
      </c:spPr>
    </c:title>
    <c:plotArea>
      <c:layout>
        <c:manualLayout>
          <c:xMode val="edge"/>
          <c:yMode val="edge"/>
          <c:x val="0.04275"/>
          <c:y val="0.11075"/>
          <c:w val="0.88125"/>
          <c:h val="0.821"/>
        </c:manualLayout>
      </c:layout>
      <c:scatterChart>
        <c:scatterStyle val="lineMarker"/>
        <c:varyColors val="0"/>
        <c:ser>
          <c:idx val="0"/>
          <c:order val="0"/>
          <c:tx>
            <c:strRef>
              <c:f>'Echo-Geometry-Forward'!$B$18</c:f>
              <c:strCache>
                <c:ptCount val="1"/>
                <c:pt idx="0">
                  <c:v>0.1</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'Echo-Geometry-Forward'!$B$60:$B$96</c:f>
              <c:numCache>
                <c:ptCount val="37"/>
                <c:pt idx="0">
                  <c:v>5.639577693727915E-10</c:v>
                </c:pt>
                <c:pt idx="1">
                  <c:v>0.0012812215620231864</c:v>
                </c:pt>
                <c:pt idx="2">
                  <c:v>0.00511483828857943</c:v>
                </c:pt>
                <c:pt idx="3">
                  <c:v>0.011470792138924917</c:v>
                </c:pt>
                <c:pt idx="4">
                  <c:v>0.02029927154714173</c:v>
                </c:pt>
                <c:pt idx="5">
                  <c:v>0.031531135824784215</c:v>
                </c:pt>
                <c:pt idx="6">
                  <c:v>0.04507850269437341</c:v>
                </c:pt>
                <c:pt idx="7">
                  <c:v>0.06083549247122141</c:v>
                </c:pt>
                <c:pt idx="8">
                  <c:v>0.07867912077404782</c:v>
                </c:pt>
                <c:pt idx="9">
                  <c:v>0.09847033015051447</c:v>
                </c:pt>
                <c:pt idx="10">
                  <c:v>0.12005514968350303</c:v>
                </c:pt>
                <c:pt idx="11">
                  <c:v>0.14326597051350495</c:v>
                </c:pt>
                <c:pt idx="12">
                  <c:v>0.16792292428199573</c:v>
                </c:pt>
                <c:pt idx="13">
                  <c:v>0.19383535077938183</c:v>
                </c:pt>
                <c:pt idx="14">
                  <c:v>0.22080334056903203</c:v>
                </c:pt>
                <c:pt idx="15">
                  <c:v>0.24861933805087352</c:v>
                </c:pt>
                <c:pt idx="16">
                  <c:v>0.2770697903169269</c:v>
                </c:pt>
                <c:pt idx="17">
                  <c:v>0.30593682722257043</c:v>
                </c:pt>
                <c:pt idx="18">
                  <c:v>0.334999958335415</c:v>
                </c:pt>
                <c:pt idx="19">
                  <c:v>0.36403777281016403</c:v>
                </c:pt>
                <c:pt idx="20">
                  <c:v>0.392829628751444</c:v>
                </c:pt>
                <c:pt idx="21">
                  <c:v>0.42115731924664485</c:v>
                </c:pt>
                <c:pt idx="22">
                  <c:v>0.4488067029555095</c:v>
                </c:pt>
                <c:pt idx="23">
                  <c:v>0.4755692879119463</c:v>
                </c:pt>
                <c:pt idx="24">
                  <c:v>0.5012437580059567</c:v>
                </c:pt>
                <c:pt idx="25">
                  <c:v>0.5256374324522877</c:v>
                </c:pt>
                <c:pt idx="26">
                  <c:v>0.5485676493999847</c:v>
                </c:pt>
                <c:pt idx="27">
                  <c:v>0.5698630656812517</c:v>
                </c:pt>
                <c:pt idx="28">
                  <c:v>0.589364865524189</c:v>
                </c:pt>
                <c:pt idx="29">
                  <c:v>0.6069278718570164</c:v>
                </c:pt>
                <c:pt idx="30">
                  <c:v>0.6224215545996911</c:v>
                </c:pt>
                <c:pt idx="31">
                  <c:v>0.6357309310721131</c:v>
                </c:pt>
                <c:pt idx="32">
                  <c:v>0.6467573543411239</c:v>
                </c:pt>
                <c:pt idx="33">
                  <c:v>0.6554191859825547</c:v>
                </c:pt>
                <c:pt idx="34">
                  <c:v>0.6616523503500282</c:v>
                </c:pt>
                <c:pt idx="35">
                  <c:v>0.6654107680245266</c:v>
                </c:pt>
                <c:pt idx="36">
                  <c:v>0.6666666667963443</c:v>
                </c:pt>
              </c:numCache>
            </c:numRef>
          </c:xVal>
          <c:yVal>
            <c:numRef>
              <c:f>'Echo-Geometry-Forward'!$B$101:$B$137</c:f>
              <c:numCache>
                <c:ptCount val="37"/>
                <c:pt idx="0">
                  <c:v>10.000000000146954</c:v>
                </c:pt>
                <c:pt idx="1">
                  <c:v>10.000333850056691</c:v>
                </c:pt>
                <c:pt idx="2">
                  <c:v>10.001332705380761</c:v>
                </c:pt>
                <c:pt idx="3">
                  <c:v>10.002988506858767</c:v>
                </c:pt>
                <c:pt idx="4">
                  <c:v>10.00528790702521</c:v>
                </c:pt>
                <c:pt idx="5">
                  <c:v>10.008212395397862</c:v>
                </c:pt>
                <c:pt idx="6">
                  <c:v>10.0117384714806</c:v>
                </c:pt>
                <c:pt idx="7">
                  <c:v>10.015837863039643</c:v>
                </c:pt>
                <c:pt idx="8">
                  <c:v>10.020477786678361</c:v>
                </c:pt>
                <c:pt idx="9">
                  <c:v>10.025621247224322</c:v>
                </c:pt>
                <c:pt idx="10">
                  <c:v>10.031227372012568</c:v>
                </c:pt>
                <c:pt idx="11">
                  <c:v>10.03725177580784</c:v>
                </c:pt>
                <c:pt idx="12">
                  <c:v>10.043646951858898</c:v>
                </c:pt>
                <c:pt idx="13">
                  <c:v>10.050362684422176</c:v>
                </c:pt>
                <c:pt idx="14">
                  <c:v>10.057346478027341</c:v>
                </c:pt>
                <c:pt idx="15">
                  <c:v>10.064543998779028</c:v>
                </c:pt>
                <c:pt idx="16">
                  <c:v>10.071899523090686</c:v>
                </c:pt>
                <c:pt idx="17">
                  <c:v>10.079356389418665</c:v>
                </c:pt>
                <c:pt idx="18">
                  <c:v>10.086857448797517</c:v>
                </c:pt>
                <c:pt idx="19">
                  <c:v>10.094345510259469</c:v>
                </c:pt>
                <c:pt idx="20">
                  <c:v>10.101763777540718</c:v>
                </c:pt>
                <c:pt idx="21">
                  <c:v>10.109056273822716</c:v>
                </c:pt>
                <c:pt idx="22">
                  <c:v>10.116168251616797</c:v>
                </c:pt>
                <c:pt idx="23">
                  <c:v>10.123046585264841</c:v>
                </c:pt>
                <c:pt idx="24">
                  <c:v>10.129640143887455</c:v>
                </c:pt>
                <c:pt idx="25">
                  <c:v>10.135900142956384</c:v>
                </c:pt>
                <c:pt idx="26">
                  <c:v>10.141780472992023</c:v>
                </c:pt>
                <c:pt idx="27">
                  <c:v>10.147238004185331</c:v>
                </c:pt>
                <c:pt idx="28">
                  <c:v>10.152232866010642</c:v>
                </c:pt>
                <c:pt idx="29">
                  <c:v>10.156728701130863</c:v>
                </c:pt>
                <c:pt idx="30">
                  <c:v>10.160692893095867</c:v>
                </c:pt>
                <c:pt idx="31">
                  <c:v>10.164096767500334</c:v>
                </c:pt>
                <c:pt idx="32">
                  <c:v>10.166915766398127</c:v>
                </c:pt>
                <c:pt idx="33">
                  <c:v>10.169129595869348</c:v>
                </c:pt>
                <c:pt idx="34">
                  <c:v>10.170722346705787</c:v>
                </c:pt>
                <c:pt idx="35">
                  <c:v>10.171682588224257</c:v>
                </c:pt>
                <c:pt idx="36">
                  <c:v>10.17200343527148</c:v>
                </c:pt>
              </c:numCache>
            </c:numRef>
          </c:yVal>
          <c:smooth val="0"/>
        </c:ser>
        <c:ser>
          <c:idx val="1"/>
          <c:order val="1"/>
          <c:tx>
            <c:strRef>
              <c:f>'Echo-Geometry-Forward'!$C$18</c:f>
              <c:strCache>
                <c:ptCount val="1"/>
                <c:pt idx="0">
                  <c:v>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'Echo-Geometry-Forward'!$C$60:$C$96</c:f>
              <c:numCache>
                <c:ptCount val="37"/>
                <c:pt idx="0">
                  <c:v>2.0012554576472516E-09</c:v>
                </c:pt>
                <c:pt idx="1">
                  <c:v>0.006675264694446052</c:v>
                </c:pt>
                <c:pt idx="2">
                  <c:v>0.02664185770273164</c:v>
                </c:pt>
                <c:pt idx="3">
                  <c:v>0.059722933774638186</c:v>
                </c:pt>
                <c:pt idx="4">
                  <c:v>0.10562625799418394</c:v>
                </c:pt>
                <c:pt idx="5">
                  <c:v>0.16394789954292222</c:v>
                </c:pt>
                <c:pt idx="6">
                  <c:v>0.23417727238846572</c:v>
                </c:pt>
                <c:pt idx="7">
                  <c:v>0.3157033999653673</c:v>
                </c:pt>
                <c:pt idx="8">
                  <c:v>0.40782225604956446</c:v>
                </c:pt>
                <c:pt idx="9">
                  <c:v>0.5097450157607261</c:v>
                </c:pt>
                <c:pt idx="10">
                  <c:v>0.6206070393643515</c:v>
                </c:pt>
                <c:pt idx="11">
                  <c:v>0.739477407239632</c:v>
                </c:pt>
                <c:pt idx="12">
                  <c:v>0.8653688265718884</c:v>
                </c:pt>
                <c:pt idx="13">
                  <c:v>0.9972477382394492</c:v>
                </c:pt>
                <c:pt idx="14">
                  <c:v>1.134044464977908</c:v>
                </c:pt>
                <c:pt idx="15">
                  <c:v>1.2746632580772814</c:v>
                </c:pt>
                <c:pt idx="16">
                  <c:v>1.4179921184242932</c:v>
                </c:pt>
                <c:pt idx="17">
                  <c:v>1.5629122875193544</c:v>
                </c:pt>
                <c:pt idx="18">
                  <c:v>1.7083073241679791</c:v>
                </c:pt>
                <c:pt idx="19">
                  <c:v>1.8530717020213436</c:v>
                </c:pt>
                <c:pt idx="20">
                  <c:v>1.9961188813517992</c:v>
                </c:pt>
                <c:pt idx="21">
                  <c:v>2.136388824914963</c:v>
                </c:pt>
                <c:pt idx="22">
                  <c:v>2.2728549421625566</c:v>
                </c:pt>
                <c:pt idx="23">
                  <c:v>2.4045304582766334</c:v>
                </c:pt>
                <c:pt idx="24">
                  <c:v>2.5304742144719823</c:v>
                </c:pt>
                <c:pt idx="25">
                  <c:v>2.6497959138355043</c:v>
                </c:pt>
                <c:pt idx="26">
                  <c:v>2.7616608327866743</c:v>
                </c:pt>
                <c:pt idx="27">
                  <c:v>2.8652940222477064</c:v>
                </c:pt>
                <c:pt idx="28">
                  <c:v>2.959984025023565</c:v>
                </c:pt>
                <c:pt idx="29">
                  <c:v>3.045086136941186</c:v>
                </c:pt>
                <c:pt idx="30">
                  <c:v>3.12002523920197</c:v>
                </c:pt>
                <c:pt idx="31">
                  <c:v>3.18429822837152</c:v>
                </c:pt>
                <c:pt idx="32">
                  <c:v>3.2374760686494852</c:v>
                </c:pt>
                <c:pt idx="33">
                  <c:v>3.2792054886936306</c:v>
                </c:pt>
                <c:pt idx="34">
                  <c:v>3.309210342450791</c:v>
                </c:pt>
                <c:pt idx="35">
                  <c:v>3.3272926502907003</c:v>
                </c:pt>
                <c:pt idx="36">
                  <c:v>3.3333333332860646</c:v>
                </c:pt>
              </c:numCache>
            </c:numRef>
          </c:xVal>
          <c:yVal>
            <c:numRef>
              <c:f>'Echo-Geometry-Forward'!$C$101:$C$137</c:f>
              <c:numCache>
                <c:ptCount val="37"/>
                <c:pt idx="0">
                  <c:v>10.000000000521482</c:v>
                </c:pt>
                <c:pt idx="1">
                  <c:v>10.001739244230304</c:v>
                </c:pt>
                <c:pt idx="2">
                  <c:v>10.006939474234759</c:v>
                </c:pt>
                <c:pt idx="3">
                  <c:v>10.01554847949236</c:v>
                </c:pt>
                <c:pt idx="4">
                  <c:v>10.027480224054253</c:v>
                </c:pt>
                <c:pt idx="5">
                  <c:v>10.042616283801776</c:v>
                </c:pt>
                <c:pt idx="6">
                  <c:v>10.060807790496742</c:v>
                </c:pt>
                <c:pt idx="7">
                  <c:v>10.081877819292526</c:v>
                </c:pt>
                <c:pt idx="8">
                  <c:v>10.105624144635055</c:v>
                </c:pt>
                <c:pt idx="9">
                  <c:v>10.131822281745231</c:v>
                </c:pt>
                <c:pt idx="10">
                  <c:v>10.160228727293797</c:v>
                </c:pt>
                <c:pt idx="11">
                  <c:v>10.190584313312206</c:v>
                </c:pt>
                <c:pt idx="12">
                  <c:v>10.222617592424385</c:v>
                </c:pt>
                <c:pt idx="13">
                  <c:v>10.256048179536261</c:v>
                </c:pt>
                <c:pt idx="14">
                  <c:v>10.290589984460091</c:v>
                </c:pt>
                <c:pt idx="15">
                  <c:v>10.32595428080835</c:v>
                </c:pt>
                <c:pt idx="16">
                  <c:v>10.361852568113912</c:v>
                </c:pt>
                <c:pt idx="17">
                  <c:v>10.39799919583813</c:v>
                </c:pt>
                <c:pt idx="18">
                  <c:v>10.434113729142238</c:v>
                </c:pt>
                <c:pt idx="19">
                  <c:v>10.469923046577412</c:v>
                </c:pt>
                <c:pt idx="20">
                  <c:v>10.505163168884762</c:v>
                </c:pt>
                <c:pt idx="21">
                  <c:v>10.539580825708505</c:v>
                </c:pt>
                <c:pt idx="22">
                  <c:v>10.572934773144658</c:v>
                </c:pt>
                <c:pt idx="23">
                  <c:v>10.604996879697858</c:v>
                </c:pt>
                <c:pt idx="24">
                  <c:v>10.635553001493063</c:v>
                </c:pt>
                <c:pt idx="25">
                  <c:v>10.66440366962745</c:v>
                </c:pt>
                <c:pt idx="26">
                  <c:v>10.691364613517244</c:v>
                </c:pt>
                <c:pt idx="27">
                  <c:v>10.716267144173013</c:v>
                </c:pt>
                <c:pt idx="28">
                  <c:v>10.73895842069893</c:v>
                </c:pt>
                <c:pt idx="29">
                  <c:v>10.75930162212047</c:v>
                </c:pt>
                <c:pt idx="30">
                  <c:v>10.777176045044447</c:v>
                </c:pt>
                <c:pt idx="31">
                  <c:v>10.79247714576896</c:v>
                </c:pt>
                <c:pt idx="32">
                  <c:v>10.805116543388078</c:v>
                </c:pt>
                <c:pt idx="33">
                  <c:v>10.81502199825567</c:v>
                </c:pt>
                <c:pt idx="34">
                  <c:v>10.822137377940708</c:v>
                </c:pt>
                <c:pt idx="35">
                  <c:v>10.826422620562946</c:v>
                </c:pt>
                <c:pt idx="36">
                  <c:v>10.827853703153302</c:v>
                </c:pt>
              </c:numCache>
            </c:numRef>
          </c:yVal>
          <c:smooth val="0"/>
        </c:ser>
        <c:ser>
          <c:idx val="2"/>
          <c:order val="2"/>
          <c:tx>
            <c:strRef>
              <c:f>'Echo-Geometry-Forward'!$D$18</c:f>
              <c:strCache>
                <c:ptCount val="1"/>
                <c:pt idx="0">
                  <c:v>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'Echo-Geometry-Forward'!$D$60:$D$96</c:f>
              <c:numCache>
                <c:ptCount val="37"/>
                <c:pt idx="0">
                  <c:v>-6.68520054129355E-10</c:v>
                </c:pt>
                <c:pt idx="1">
                  <c:v>0.014090401780855188</c:v>
                </c:pt>
                <c:pt idx="2">
                  <c:v>0.056214912829162245</c:v>
                </c:pt>
                <c:pt idx="3">
                  <c:v>0.12593631080083156</c:v>
                </c:pt>
                <c:pt idx="4">
                  <c:v>0.22253529777661524</c:v>
                </c:pt>
                <c:pt idx="5">
                  <c:v>0.3450241682163421</c:v>
                </c:pt>
                <c:pt idx="6">
                  <c:v>0.49216510010968645</c:v>
                </c:pt>
                <c:pt idx="7">
                  <c:v>0.6624923090482919</c:v>
                </c:pt>
                <c:pt idx="8">
                  <c:v>0.8543371951389982</c:v>
                </c:pt>
                <c:pt idx="9">
                  <c:v>1.0658555645670968</c:v>
                </c:pt>
                <c:pt idx="10">
                  <c:v>1.295056018175913</c:v>
                </c:pt>
                <c:pt idx="11">
                  <c:v>1.5398286603143951</c:v>
                </c:pt>
                <c:pt idx="12">
                  <c:v>1.797973380564848</c:v>
                </c:pt>
                <c:pt idx="13">
                  <c:v>2.067227085398435</c:v>
                </c:pt>
                <c:pt idx="14">
                  <c:v>2.345289393165568</c:v>
                </c:pt>
                <c:pt idx="15">
                  <c:v>2.6298464425762567</c:v>
                </c:pt>
                <c:pt idx="16">
                  <c:v>2.918592592883395</c:v>
                </c:pt>
                <c:pt idx="17">
                  <c:v>3.2092499070576608</c:v>
                </c:pt>
                <c:pt idx="18">
                  <c:v>3.4995854037363</c:v>
                </c:pt>
                <c:pt idx="19">
                  <c:v>3.7874261383585583</c:v>
                </c:pt>
                <c:pt idx="20">
                  <c:v>4.070672229179841</c:v>
                </c:pt>
                <c:pt idx="21">
                  <c:v>4.347307981533841</c:v>
                </c:pt>
                <c:pt idx="22">
                  <c:v>4.615411286258257</c:v>
                </c:pt>
                <c:pt idx="23">
                  <c:v>4.8731614783909905</c:v>
                </c:pt>
                <c:pt idx="24">
                  <c:v>5.118845842842461</c:v>
                </c:pt>
                <c:pt idx="25">
                  <c:v>5.350864947302991</c:v>
                </c:pt>
                <c:pt idx="26">
                  <c:v>5.567736971357557</c:v>
                </c:pt>
                <c:pt idx="27">
                  <c:v>5.768101186474794</c:v>
                </c:pt>
                <c:pt idx="28">
                  <c:v>5.950720725642018</c:v>
                </c:pt>
                <c:pt idx="29">
                  <c:v>6.114484765008061</c:v>
                </c:pt>
                <c:pt idx="30">
                  <c:v>6.258410223727366</c:v>
                </c:pt>
                <c:pt idx="31">
                  <c:v>6.3816430727752</c:v>
                </c:pt>
                <c:pt idx="32">
                  <c:v>6.483459329113662</c:v>
                </c:pt>
                <c:pt idx="33">
                  <c:v>6.563265798366753</c:v>
                </c:pt>
                <c:pt idx="34">
                  <c:v>6.620600617115328</c:v>
                </c:pt>
                <c:pt idx="35">
                  <c:v>6.655133634979057</c:v>
                </c:pt>
                <c:pt idx="36">
                  <c:v>6.666666666418575</c:v>
                </c:pt>
              </c:numCache>
            </c:numRef>
          </c:xVal>
          <c:yVal>
            <c:numRef>
              <c:f>'Echo-Geometry-Forward'!$D$101:$D$137</c:f>
              <c:numCache>
                <c:ptCount val="37"/>
                <c:pt idx="0">
                  <c:v>9.9999999998258</c:v>
                </c:pt>
                <c:pt idx="1">
                  <c:v>10.003670854442175</c:v>
                </c:pt>
                <c:pt idx="2">
                  <c:v>10.014635957944853</c:v>
                </c:pt>
                <c:pt idx="3">
                  <c:v>10.032754231592506</c:v>
                </c:pt>
                <c:pt idx="4">
                  <c:v>10.057794804296957</c:v>
                </c:pt>
                <c:pt idx="5">
                  <c:v>10.089443149159392</c:v>
                </c:pt>
                <c:pt idx="6">
                  <c:v>10.127309191094087</c:v>
                </c:pt>
                <c:pt idx="7">
                  <c:v>10.170936957721944</c:v>
                </c:pt>
                <c:pt idx="8">
                  <c:v>10.219815293363382</c:v>
                </c:pt>
                <c:pt idx="9">
                  <c:v>10.273389142731393</c:v>
                </c:pt>
                <c:pt idx="10">
                  <c:v>10.33107093345687</c:v>
                </c:pt>
                <c:pt idx="11">
                  <c:v>10.392251638204492</c:v>
                </c:pt>
                <c:pt idx="12">
                  <c:v>10.456311169129965</c:v>
                </c:pt>
                <c:pt idx="13">
                  <c:v>10.52262784046621</c:v>
                </c:pt>
                <c:pt idx="14">
                  <c:v>10.590586720455757</c:v>
                </c:pt>
                <c:pt idx="15">
                  <c:v>10.659586774570865</c:v>
                </c:pt>
                <c:pt idx="16">
                  <c:v>10.729046772897753</c:v>
                </c:pt>
                <c:pt idx="17">
                  <c:v>10.798409992705299</c:v>
                </c:pt>
                <c:pt idx="18">
                  <c:v>10.867147791436395</c:v>
                </c:pt>
                <c:pt idx="19">
                  <c:v>10.934762155992887</c:v>
                </c:pt>
                <c:pt idx="20">
                  <c:v>11.000787352599257</c:v>
                </c:pt>
                <c:pt idx="21">
                  <c:v>11.064790809685734</c:v>
                </c:pt>
                <c:pt idx="22">
                  <c:v>11.126373366321305</c:v>
                </c:pt>
                <c:pt idx="23">
                  <c:v>11.185169012906954</c:v>
                </c:pt>
                <c:pt idx="24">
                  <c:v>11.240844241053951</c:v>
                </c:pt>
                <c:pt idx="25">
                  <c:v>11.293097107458516</c:v>
                </c:pt>
                <c:pt idx="26">
                  <c:v>11.341656103440378</c:v>
                </c:pt>
                <c:pt idx="27">
                  <c:v>11.38627890860654</c:v>
                </c:pt>
                <c:pt idx="28">
                  <c:v>11.426751094507477</c:v>
                </c:pt>
                <c:pt idx="29">
                  <c:v>11.46288483259939</c:v>
                </c:pt>
                <c:pt idx="30">
                  <c:v>11.49451765054711</c:v>
                </c:pt>
                <c:pt idx="31">
                  <c:v>11.521511271985663</c:v>
                </c:pt>
                <c:pt idx="32">
                  <c:v>11.543750567286237</c:v>
                </c:pt>
                <c:pt idx="33">
                  <c:v>11.561142636556845</c:v>
                </c:pt>
                <c:pt idx="34">
                  <c:v>11.573616040914466</c:v>
                </c:pt>
                <c:pt idx="35">
                  <c:v>11.581120193835655</c:v>
                </c:pt>
                <c:pt idx="36">
                  <c:v>11.583624920898624</c:v>
                </c:pt>
              </c:numCache>
            </c:numRef>
          </c:yVal>
          <c:smooth val="0"/>
        </c:ser>
        <c:ser>
          <c:idx val="3"/>
          <c:order val="3"/>
          <c:tx>
            <c:strRef>
              <c:f>'Echo-Geometry-Forward'!$E$18</c:f>
              <c:strCache>
                <c:ptCount val="1"/>
                <c:pt idx="0">
                  <c:v>5.0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numRef>
              <c:f>'Echo-Geometry-Forward'!$E$60:$E$96</c:f>
              <c:numCache>
                <c:ptCount val="37"/>
                <c:pt idx="0">
                  <c:v>1.3921959881220878E-09</c:v>
                </c:pt>
                <c:pt idx="1">
                  <c:v>0.1263643584095142</c:v>
                </c:pt>
                <c:pt idx="2">
                  <c:v>0.4989399992411118</c:v>
                </c:pt>
                <c:pt idx="3">
                  <c:v>1.0995363826605657</c:v>
                </c:pt>
                <c:pt idx="4">
                  <c:v>1.901746752485387</c:v>
                </c:pt>
                <c:pt idx="5">
                  <c:v>2.8750895652062645</c:v>
                </c:pt>
                <c:pt idx="6">
                  <c:v>3.9885612487912665</c:v>
                </c:pt>
                <c:pt idx="7">
                  <c:v>5.213003138657383</c:v>
                </c:pt>
                <c:pt idx="8">
                  <c:v>6.5223047752595305</c:v>
                </c:pt>
                <c:pt idx="9">
                  <c:v>7.893762636798343</c:v>
                </c:pt>
                <c:pt idx="10">
                  <c:v>9.307944662121734</c:v>
                </c:pt>
                <c:pt idx="11">
                  <c:v>10.748324440166222</c:v>
                </c:pt>
                <c:pt idx="12">
                  <c:v>12.20084679281462</c:v>
                </c:pt>
                <c:pt idx="13">
                  <c:v>13.65350883596415</c:v>
                </c:pt>
                <c:pt idx="14">
                  <c:v>15.095992343811714</c:v>
                </c:pt>
                <c:pt idx="15">
                  <c:v>16.5193570799094</c:v>
                </c:pt>
                <c:pt idx="16">
                  <c:v>17.915792315582788</c:v>
                </c:pt>
                <c:pt idx="17">
                  <c:v>19.27841887676784</c:v>
                </c:pt>
                <c:pt idx="18">
                  <c:v>20.60113295832983</c:v>
                </c:pt>
                <c:pt idx="19">
                  <c:v>21.878483521819472</c:v>
                </c:pt>
                <c:pt idx="20">
                  <c:v>23.105576273841613</c:v>
                </c:pt>
                <c:pt idx="21">
                  <c:v>24.27799850072075</c:v>
                </c:pt>
                <c:pt idx="22">
                  <c:v>25.39176019837259</c:v>
                </c:pt>
                <c:pt idx="23">
                  <c:v>26.44324791533459</c:v>
                </c:pt>
                <c:pt idx="24">
                  <c:v>27.429188517743178</c:v>
                </c:pt>
                <c:pt idx="25">
                  <c:v>28.34662070928547</c:v>
                </c:pt>
                <c:pt idx="26">
                  <c:v>29.192872625569517</c:v>
                </c:pt>
                <c:pt idx="27">
                  <c:v>29.96554419886356</c:v>
                </c:pt>
                <c:pt idx="28">
                  <c:v>30.662493279853727</c:v>
                </c:pt>
                <c:pt idx="29">
                  <c:v>31.28182472761779</c:v>
                </c:pt>
                <c:pt idx="30">
                  <c:v>31.821881852940166</c:v>
                </c:pt>
                <c:pt idx="31">
                  <c:v>32.28123973546493</c:v>
                </c:pt>
                <c:pt idx="32">
                  <c:v>32.65870004127816</c:v>
                </c:pt>
                <c:pt idx="33">
                  <c:v>32.95328705144814</c:v>
                </c:pt>
                <c:pt idx="34">
                  <c:v>33.16424467929527</c:v>
                </c:pt>
                <c:pt idx="35">
                  <c:v>33.291034308944944</c:v>
                </c:pt>
                <c:pt idx="36">
                  <c:v>33.333333332037924</c:v>
                </c:pt>
              </c:numCache>
            </c:numRef>
          </c:xVal>
          <c:yVal>
            <c:numRef>
              <c:f>'Echo-Geometry-Forward'!$E$101:$E$137</c:f>
              <c:numCache>
                <c:ptCount val="37"/>
                <c:pt idx="0">
                  <c:v>10.000000000362775</c:v>
                </c:pt>
                <c:pt idx="1">
                  <c:v>10.032865350291342</c:v>
                </c:pt>
                <c:pt idx="2">
                  <c:v>10.129048711176562</c:v>
                </c:pt>
                <c:pt idx="3">
                  <c:v>10.281889481036519</c:v>
                </c:pt>
                <c:pt idx="4">
                  <c:v>10.481930353241264</c:v>
                </c:pt>
                <c:pt idx="5">
                  <c:v>10.718617274589965</c:v>
                </c:pt>
                <c:pt idx="6">
                  <c:v>10.981698731401083</c:v>
                </c:pt>
                <c:pt idx="7">
                  <c:v>11.262087255437683</c:v>
                </c:pt>
                <c:pt idx="8">
                  <c:v>11.552220430239712</c:v>
                </c:pt>
                <c:pt idx="9">
                  <c:v>11.84607997932871</c:v>
                </c:pt>
                <c:pt idx="10">
                  <c:v>12.139029342182253</c:v>
                </c:pt>
                <c:pt idx="11">
                  <c:v>12.427583466596847</c:v>
                </c:pt>
                <c:pt idx="12">
                  <c:v>12.709175518693783</c:v>
                </c:pt>
                <c:pt idx="13">
                  <c:v>12.981950264470312</c:v>
                </c:pt>
                <c:pt idx="14">
                  <c:v>13.244593535107745</c:v>
                </c:pt>
                <c:pt idx="15">
                  <c:v>13.496197113684257</c:v>
                </c:pt>
                <c:pt idx="16">
                  <c:v>13.736154301987069</c:v>
                </c:pt>
                <c:pt idx="17">
                  <c:v>13.964080414695285</c:v>
                </c:pt>
                <c:pt idx="18">
                  <c:v>14.179752804999575</c:v>
                </c:pt>
                <c:pt idx="19">
                  <c:v>14.383065868452851</c:v>
                </c:pt>
                <c:pt idx="20">
                  <c:v>14.573997387335883</c:v>
                </c:pt>
                <c:pt idx="21">
                  <c:v>14.752583397915188</c:v>
                </c:pt>
                <c:pt idx="22">
                  <c:v>14.918899437450456</c:v>
                </c:pt>
                <c:pt idx="23">
                  <c:v>15.073046557941394</c:v>
                </c:pt>
                <c:pt idx="24">
                  <c:v>15.215140899616582</c:v>
                </c:pt>
                <c:pt idx="25">
                  <c:v>15.34530592344695</c:v>
                </c:pt>
                <c:pt idx="26">
                  <c:v>15.463666631031373</c:v>
                </c:pt>
                <c:pt idx="27">
                  <c:v>15.570345270760829</c:v>
                </c:pt>
                <c:pt idx="28">
                  <c:v>15.665458155958055</c:v>
                </c:pt>
                <c:pt idx="29">
                  <c:v>15.749113314978278</c:v>
                </c:pt>
                <c:pt idx="30">
                  <c:v>15.821408763507472</c:v>
                </c:pt>
                <c:pt idx="31">
                  <c:v>15.882431241806497</c:v>
                </c:pt>
                <c:pt idx="32">
                  <c:v>15.932255299086314</c:v>
                </c:pt>
                <c:pt idx="33">
                  <c:v>15.970942637013817</c:v>
                </c:pt>
                <c:pt idx="34">
                  <c:v>15.998541647100197</c:v>
                </c:pt>
                <c:pt idx="35">
                  <c:v>16.015087094328617</c:v>
                </c:pt>
                <c:pt idx="36">
                  <c:v>16.020599913110846</c:v>
                </c:pt>
              </c:numCache>
            </c:numRef>
          </c:yVal>
          <c:smooth val="0"/>
        </c:ser>
        <c:ser>
          <c:idx val="4"/>
          <c:order val="4"/>
          <c:tx>
            <c:strRef>
              <c:f>'Echo-Geometry-Forward'!$F$18</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numRef>
              <c:f>'Echo-Geometry-Forward'!$F$60:$F$96</c:f>
              <c:numCache>
                <c:ptCount val="37"/>
                <c:pt idx="0">
                  <c:v>5.8177641732252525E-05</c:v>
                </c:pt>
                <c:pt idx="1">
                  <c:v>2.907959157689065</c:v>
                </c:pt>
                <c:pt idx="2">
                  <c:v>5.810382849843876</c:v>
                </c:pt>
                <c:pt idx="3">
                  <c:v>8.701746148003439</c:v>
                </c:pt>
                <c:pt idx="4">
                  <c:v>11.576545177795357</c:v>
                </c:pt>
                <c:pt idx="5">
                  <c:v>14.42930759587353</c:v>
                </c:pt>
                <c:pt idx="6">
                  <c:v>17.254603006834717</c:v>
                </c:pt>
                <c:pt idx="7">
                  <c:v>20.047053300284873</c:v>
                </c:pt>
                <c:pt idx="8">
                  <c:v>22.80134288837791</c:v>
                </c:pt>
                <c:pt idx="9">
                  <c:v>25.51222882433932</c:v>
                </c:pt>
                <c:pt idx="10">
                  <c:v>28.174550782713297</c:v>
                </c:pt>
                <c:pt idx="11">
                  <c:v>30.7832408823356</c:v>
                </c:pt>
                <c:pt idx="12">
                  <c:v>33.333333333333336</c:v>
                </c:pt>
                <c:pt idx="13">
                  <c:v>35.81997388978825</c:v>
                </c:pt>
                <c:pt idx="14">
                  <c:v>38.23842909006974</c:v>
                </c:pt>
                <c:pt idx="15">
                  <c:v>40.584095267248046</c:v>
                </c:pt>
                <c:pt idx="16">
                  <c:v>42.85250731243596</c:v>
                </c:pt>
                <c:pt idx="17">
                  <c:v>45.03934717437735</c:v>
                </c:pt>
                <c:pt idx="18">
                  <c:v>47.14045207910317</c:v>
                </c:pt>
                <c:pt idx="19">
                  <c:v>49.15182245400828</c:v>
                </c:pt>
                <c:pt idx="20">
                  <c:v>51.06962954126521</c:v>
                </c:pt>
                <c:pt idx="21">
                  <c:v>52.89022268608235</c:v>
                </c:pt>
                <c:pt idx="22">
                  <c:v>54.610136285932796</c:v>
                </c:pt>
                <c:pt idx="23">
                  <c:v>56.226096387525715</c:v>
                </c:pt>
                <c:pt idx="24">
                  <c:v>57.73502691896258</c:v>
                </c:pt>
                <c:pt idx="25">
                  <c:v>59.134055545214814</c:v>
                </c:pt>
                <c:pt idx="26">
                  <c:v>60.42051913577666</c:v>
                </c:pt>
                <c:pt idx="27">
                  <c:v>61.59196883408579</c:v>
                </c:pt>
                <c:pt idx="28">
                  <c:v>62.64617471906058</c:v>
                </c:pt>
                <c:pt idx="29">
                  <c:v>63.58113004988183</c:v>
                </c:pt>
                <c:pt idx="30">
                  <c:v>64.3950550859379</c:v>
                </c:pt>
                <c:pt idx="31">
                  <c:v>65.08640047466226</c:v>
                </c:pt>
                <c:pt idx="32">
                  <c:v>65.65385020081388</c:v>
                </c:pt>
                <c:pt idx="33">
                  <c:v>66.0963240915874</c:v>
                </c:pt>
                <c:pt idx="34">
                  <c:v>66.41297987278298</c:v>
                </c:pt>
                <c:pt idx="35">
                  <c:v>66.60321477212418</c:v>
                </c:pt>
                <c:pt idx="36">
                  <c:v>66.66666666483378</c:v>
                </c:pt>
              </c:numCache>
            </c:numRef>
          </c:xVal>
          <c:yVal>
            <c:numRef>
              <c:f>'Echo-Geometry-Forward'!$F$101:$F$137</c:f>
              <c:numCache>
                <c:ptCount val="37"/>
                <c:pt idx="0">
                  <c:v>10.000015159724036</c:v>
                </c:pt>
                <c:pt idx="1">
                  <c:v>10.72649864916286</c:v>
                </c:pt>
                <c:pt idx="2">
                  <c:v>11.395666171438414</c:v>
                </c:pt>
                <c:pt idx="3">
                  <c:v>12.01466255304358</c:v>
                </c:pt>
                <c:pt idx="4">
                  <c:v>12.589262698868302</c:v>
                </c:pt>
                <c:pt idx="5">
                  <c:v>13.124191737084274</c:v>
                </c:pt>
                <c:pt idx="6">
                  <c:v>13.6233643618065</c:v>
                </c:pt>
                <c:pt idx="7">
                  <c:v>14.090059395464543</c:v>
                </c:pt>
                <c:pt idx="8">
                  <c:v>14.527049534972022</c:v>
                </c:pt>
                <c:pt idx="9">
                  <c:v>14.936699415685844</c:v>
                </c:pt>
                <c:pt idx="10">
                  <c:v>15.321040843604807</c:v>
                </c:pt>
                <c:pt idx="11">
                  <c:v>15.681831288504068</c:v>
                </c:pt>
                <c:pt idx="12">
                  <c:v>16.02059991327962</c:v>
                </c:pt>
                <c:pt idx="13">
                  <c:v>16.33868419166027</c:v>
                </c:pt>
                <c:pt idx="14">
                  <c:v>16.637259327545838</c:v>
                </c:pt>
                <c:pt idx="15">
                  <c:v>16.9173621038717</c:v>
                </c:pt>
                <c:pt idx="16">
                  <c:v>17.179910373991174</c:v>
                </c:pt>
                <c:pt idx="17">
                  <c:v>17.425719110216</c:v>
                </c:pt>
                <c:pt idx="18">
                  <c:v>17.65551370675726</c:v>
                </c:pt>
                <c:pt idx="19">
                  <c:v>17.869941073949917</c:v>
                </c:pt>
                <c:pt idx="20">
                  <c:v>18.069578941006657</c:v>
                </c:pt>
                <c:pt idx="21">
                  <c:v>18.254943694340803</c:v>
                </c:pt>
                <c:pt idx="22">
                  <c:v>18.426497009804706</c:v>
                </c:pt>
                <c:pt idx="23">
                  <c:v>18.584651484388264</c:v>
                </c:pt>
                <c:pt idx="24">
                  <c:v>18.729775431973405</c:v>
                </c:pt>
                <c:pt idx="25">
                  <c:v>18.862196975713598</c:v>
                </c:pt>
                <c:pt idx="26">
                  <c:v>18.98220754435118</c:v>
                </c:pt>
                <c:pt idx="27">
                  <c:v>19.090064859707397</c:v>
                </c:pt>
                <c:pt idx="28">
                  <c:v>19.185995486488366</c:v>
                </c:pt>
                <c:pt idx="29">
                  <c:v>19.2701970025469</c:v>
                </c:pt>
                <c:pt idx="30">
                  <c:v>19.342839837140097</c:v>
                </c:pt>
                <c:pt idx="31">
                  <c:v>19.404068816000294</c:v>
                </c:pt>
                <c:pt idx="32">
                  <c:v>19.454004444784378</c:v>
                </c:pt>
                <c:pt idx="33">
                  <c:v>19.492743956363125</c:v>
                </c:pt>
                <c:pt idx="34">
                  <c:v>19.52036214220457</c:v>
                </c:pt>
                <c:pt idx="35">
                  <c:v>19.536911983588368</c:v>
                </c:pt>
                <c:pt idx="36">
                  <c:v>19.542425094234048</c:v>
                </c:pt>
              </c:numCache>
            </c:numRef>
          </c:yVal>
          <c:smooth val="0"/>
        </c:ser>
        <c:ser>
          <c:idx val="5"/>
          <c:order val="5"/>
          <c:tx>
            <c:strRef>
              <c:f>'Echo-Geometry-Forward'!$G$18</c:f>
              <c:strCache>
                <c:ptCount val="1"/>
                <c:pt idx="0">
                  <c:v>15.0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marker>
          <c:xVal>
            <c:numRef>
              <c:f>'Echo-Geometry-Forward'!$G$60:$G$96</c:f>
              <c:numCache>
                <c:ptCount val="37"/>
                <c:pt idx="0">
                  <c:v>33.333333333190126</c:v>
                </c:pt>
                <c:pt idx="1">
                  <c:v>33.709615867786745</c:v>
                </c:pt>
                <c:pt idx="2">
                  <c:v>34.788989946820834</c:v>
                </c:pt>
                <c:pt idx="3">
                  <c:v>36.449445966204365</c:v>
                </c:pt>
                <c:pt idx="4">
                  <c:v>38.548219974375044</c:v>
                </c:pt>
                <c:pt idx="5">
                  <c:v>40.95833508038989</c:v>
                </c:pt>
                <c:pt idx="6">
                  <c:v>43.58059921401065</c:v>
                </c:pt>
                <c:pt idx="7">
                  <c:v>46.34164428779506</c:v>
                </c:pt>
                <c:pt idx="8">
                  <c:v>49.18788487951735</c:v>
                </c:pt>
                <c:pt idx="9">
                  <c:v>52.07977874617689</c:v>
                </c:pt>
                <c:pt idx="10">
                  <c:v>54.987493190755536</c:v>
                </c:pt>
                <c:pt idx="11">
                  <c:v>57.887894894457574</c:v>
                </c:pt>
                <c:pt idx="12">
                  <c:v>60.762521851076514</c:v>
                </c:pt>
                <c:pt idx="13">
                  <c:v>63.596226348976145</c:v>
                </c:pt>
                <c:pt idx="14">
                  <c:v>66.37626299063831</c:v>
                </c:pt>
                <c:pt idx="15">
                  <c:v>69.09166986904498</c:v>
                </c:pt>
                <c:pt idx="16">
                  <c:v>71.73284369232682</c:v>
                </c:pt>
                <c:pt idx="17">
                  <c:v>74.29124448393938</c:v>
                </c:pt>
                <c:pt idx="18">
                  <c:v>76.75918792439982</c:v>
                </c:pt>
                <c:pt idx="19">
                  <c:v>79.12969776189377</c:v>
                </c:pt>
                <c:pt idx="20">
                  <c:v>81.39639994281174</c:v>
                </c:pt>
                <c:pt idx="21">
                  <c:v>83.55344608870828</c:v>
                </c:pt>
                <c:pt idx="22">
                  <c:v>85.59545786113061</c:v>
                </c:pt>
                <c:pt idx="23">
                  <c:v>87.51748635315144</c:v>
                </c:pt>
                <c:pt idx="24">
                  <c:v>89.31498239234458</c:v>
                </c:pt>
                <c:pt idx="25">
                  <c:v>90.98377482901785</c:v>
                </c:pt>
                <c:pt idx="26">
                  <c:v>92.52005470393833</c:v>
                </c:pt>
                <c:pt idx="27">
                  <c:v>93.92036376309224</c:v>
                </c:pt>
                <c:pt idx="28">
                  <c:v>95.18158619266742</c:v>
                </c:pt>
                <c:pt idx="29">
                  <c:v>96.30094273801524</c:v>
                </c:pt>
                <c:pt idx="30">
                  <c:v>97.27598658104905</c:v>
                </c:pt>
                <c:pt idx="31">
                  <c:v>98.10460050526521</c:v>
                </c:pt>
                <c:pt idx="32">
                  <c:v>98.78499499271177</c:v>
                </c:pt>
                <c:pt idx="33">
                  <c:v>99.31570698419256</c:v>
                </c:pt>
                <c:pt idx="34">
                  <c:v>99.6955991007995</c:v>
                </c:pt>
                <c:pt idx="35">
                  <c:v>99.92385917728612</c:v>
                </c:pt>
                <c:pt idx="36">
                  <c:v>99.99999999805634</c:v>
                </c:pt>
              </c:numCache>
            </c:numRef>
          </c:xVal>
          <c:yVal>
            <c:numRef>
              <c:f>'Echo-Geometry-Forward'!$G$101:$G$137</c:f>
              <c:numCache>
                <c:ptCount val="37"/>
                <c:pt idx="0">
                  <c:v>16.020599913260966</c:v>
                </c:pt>
                <c:pt idx="1">
                  <c:v>16.069487305167172</c:v>
                </c:pt>
                <c:pt idx="2">
                  <c:v>16.2082141134826</c:v>
                </c:pt>
                <c:pt idx="3">
                  <c:v>16.41739034401705</c:v>
                </c:pt>
                <c:pt idx="4">
                  <c:v>16.674774160872</c:v>
                </c:pt>
                <c:pt idx="5">
                  <c:v>16.9612273279272</c:v>
                </c:pt>
                <c:pt idx="6">
                  <c:v>17.262525435378866</c:v>
                </c:pt>
                <c:pt idx="7">
                  <c:v>17.568864097642056</c:v>
                </c:pt>
                <c:pt idx="8">
                  <c:v>17.873737706109587</c:v>
                </c:pt>
                <c:pt idx="9">
                  <c:v>18.172916013246684</c:v>
                </c:pt>
                <c:pt idx="10">
                  <c:v>18.46368758678127</c:v>
                </c:pt>
                <c:pt idx="11">
                  <c:v>18.744343402494067</c:v>
                </c:pt>
                <c:pt idx="12">
                  <c:v>19.01383496778764</c:v>
                </c:pt>
                <c:pt idx="13">
                  <c:v>19.271549892216314</c:v>
                </c:pt>
                <c:pt idx="14">
                  <c:v>19.517164254606087</c:v>
                </c:pt>
                <c:pt idx="15">
                  <c:v>19.75054481846633</c:v>
                </c:pt>
                <c:pt idx="16">
                  <c:v>19.971683697502115</c:v>
                </c:pt>
                <c:pt idx="17">
                  <c:v>20.18065431124867</c:v>
                </c:pt>
                <c:pt idx="18">
                  <c:v>20.37758144897535</c:v>
                </c:pt>
                <c:pt idx="19">
                  <c:v>20.5626207824655</c:v>
                </c:pt>
                <c:pt idx="20">
                  <c:v>20.735944773142663</c:v>
                </c:pt>
                <c:pt idx="21">
                  <c:v>20.89773294829758</c:v>
                </c:pt>
                <c:pt idx="22">
                  <c:v>21.04816518815415</c:v>
                </c:pt>
                <c:pt idx="23">
                  <c:v>21.187417102648503</c:v>
                </c:pt>
                <c:pt idx="24">
                  <c:v>21.31565686663285</c:v>
                </c:pt>
                <c:pt idx="25">
                  <c:v>21.4330430765962</c:v>
                </c:pt>
                <c:pt idx="26">
                  <c:v>21.53972332379894</c:v>
                </c:pt>
                <c:pt idx="27">
                  <c:v>21.635833269029266</c:v>
                </c:pt>
                <c:pt idx="28">
                  <c:v>21.721496066680167</c:v>
                </c:pt>
                <c:pt idx="29">
                  <c:v>21.796822029484936</c:v>
                </c:pt>
                <c:pt idx="30">
                  <c:v>21.86190845598789</c:v>
                </c:pt>
                <c:pt idx="31">
                  <c:v>21.916839564657614</c:v>
                </c:pt>
                <c:pt idx="32">
                  <c:v>21.96168649418025</c:v>
                </c:pt>
                <c:pt idx="33">
                  <c:v>21.996507340758615</c:v>
                </c:pt>
                <c:pt idx="34">
                  <c:v>22.02134721147811</c:v>
                </c:pt>
                <c:pt idx="35">
                  <c:v>22.03623827889034</c:v>
                </c:pt>
                <c:pt idx="36">
                  <c:v>22.04119982643263</c:v>
                </c:pt>
              </c:numCache>
            </c:numRef>
          </c:yVal>
          <c:smooth val="0"/>
        </c:ser>
        <c:ser>
          <c:idx val="6"/>
          <c:order val="6"/>
          <c:tx>
            <c:strRef>
              <c:f>'Echo-Geometry-Forward'!$H$18</c:f>
              <c:strCache>
                <c:ptCount val="1"/>
                <c:pt idx="0">
                  <c:v>20.0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marker>
          <c:xVal>
            <c:numRef>
              <c:f>'Echo-Geometry-Forward'!$H$60:$H$96</c:f>
              <c:numCache>
                <c:ptCount val="37"/>
                <c:pt idx="0">
                  <c:v>66.66666666632948</c:v>
                </c:pt>
                <c:pt idx="1">
                  <c:v>66.91939538348569</c:v>
                </c:pt>
                <c:pt idx="2">
                  <c:v>67.66454666514895</c:v>
                </c:pt>
                <c:pt idx="3">
                  <c:v>68.86573943198782</c:v>
                </c:pt>
                <c:pt idx="4">
                  <c:v>70.47016017163745</c:v>
                </c:pt>
                <c:pt idx="5">
                  <c:v>72.4168457970792</c:v>
                </c:pt>
                <c:pt idx="6">
                  <c:v>74.6437891642492</c:v>
                </c:pt>
                <c:pt idx="7">
                  <c:v>77.09267294398144</c:v>
                </c:pt>
                <c:pt idx="8">
                  <c:v>79.71127621718576</c:v>
                </c:pt>
                <c:pt idx="9">
                  <c:v>82.45419194026336</c:v>
                </c:pt>
                <c:pt idx="10">
                  <c:v>85.28255599091014</c:v>
                </c:pt>
                <c:pt idx="11">
                  <c:v>88.16331554699914</c:v>
                </c:pt>
                <c:pt idx="12">
                  <c:v>91.06836025229589</c:v>
                </c:pt>
                <c:pt idx="13">
                  <c:v>93.97368433859498</c:v>
                </c:pt>
                <c:pt idx="14">
                  <c:v>96.85865135429012</c:v>
                </c:pt>
                <c:pt idx="15">
                  <c:v>99.70538082648551</c:v>
                </c:pt>
                <c:pt idx="16">
                  <c:v>102.49825129783225</c:v>
                </c:pt>
                <c:pt idx="17">
                  <c:v>105.22350442020233</c:v>
                </c:pt>
                <c:pt idx="18">
                  <c:v>107.86893258332636</c:v>
                </c:pt>
                <c:pt idx="19">
                  <c:v>110.42363371030564</c:v>
                </c:pt>
                <c:pt idx="20">
                  <c:v>112.8778192143499</c:v>
                </c:pt>
                <c:pt idx="21">
                  <c:v>115.22266366810817</c:v>
                </c:pt>
                <c:pt idx="22">
                  <c:v>117.45018706341183</c:v>
                </c:pt>
                <c:pt idx="23">
                  <c:v>119.55316249733585</c:v>
                </c:pt>
                <c:pt idx="24">
                  <c:v>121.52504370215304</c:v>
                </c:pt>
                <c:pt idx="25">
                  <c:v>123.35990808523766</c:v>
                </c:pt>
                <c:pt idx="26">
                  <c:v>125.0524119178057</c:v>
                </c:pt>
                <c:pt idx="27">
                  <c:v>126.5977550643938</c:v>
                </c:pt>
                <c:pt idx="28">
                  <c:v>127.99165322637413</c:v>
                </c:pt>
                <c:pt idx="29">
                  <c:v>129.2303161219023</c:v>
                </c:pt>
                <c:pt idx="30">
                  <c:v>130.31043037254702</c:v>
                </c:pt>
                <c:pt idx="31">
                  <c:v>131.2291461375966</c:v>
                </c:pt>
                <c:pt idx="32">
                  <c:v>131.98406674922296</c:v>
                </c:pt>
                <c:pt idx="33">
                  <c:v>132.573240769563</c:v>
                </c:pt>
                <c:pt idx="34">
                  <c:v>132.99515602525713</c:v>
                </c:pt>
                <c:pt idx="35">
                  <c:v>133.24873528455691</c:v>
                </c:pt>
                <c:pt idx="36">
                  <c:v>133.3333333315363</c:v>
                </c:pt>
              </c:numCache>
            </c:numRef>
          </c:xVal>
          <c:yVal>
            <c:numRef>
              <c:f>'Echo-Geometry-Forward'!$H$101:$H$137</c:f>
              <c:numCache>
                <c:ptCount val="37"/>
                <c:pt idx="0">
                  <c:v>19.542425094363963</c:v>
                </c:pt>
                <c:pt idx="1">
                  <c:v>19.564349139295846</c:v>
                </c:pt>
                <c:pt idx="2">
                  <c:v>19.62867025031862</c:v>
                </c:pt>
                <c:pt idx="3">
                  <c:v>19.731364205135968</c:v>
                </c:pt>
                <c:pt idx="4">
                  <c:v>19.866664493042837</c:v>
                </c:pt>
                <c:pt idx="5">
                  <c:v>20.028047328390887</c:v>
                </c:pt>
                <c:pt idx="6">
                  <c:v>20.209060088293693</c:v>
                </c:pt>
                <c:pt idx="7">
                  <c:v>20.40385240513111</c:v>
                </c:pt>
                <c:pt idx="8">
                  <c:v>20.607422257604348</c:v>
                </c:pt>
                <c:pt idx="9">
                  <c:v>20.815660531500303</c:v>
                </c:pt>
                <c:pt idx="10">
                  <c:v>21.02528248096615</c:v>
                </c:pt>
                <c:pt idx="11">
                  <c:v>21.233711082240255</c:v>
                </c:pt>
                <c:pt idx="12">
                  <c:v>21.438950950667184</c:v>
                </c:pt>
                <c:pt idx="13">
                  <c:v>21.639471981636195</c:v>
                </c:pt>
                <c:pt idx="14">
                  <c:v>21.834110045843424</c:v>
                </c:pt>
                <c:pt idx="15">
                  <c:v>22.021985868533214</c:v>
                </c:pt>
                <c:pt idx="16">
                  <c:v>22.202440439690626</c:v>
                </c:pt>
                <c:pt idx="17">
                  <c:v>22.37498435433363</c:v>
                </c:pt>
                <c:pt idx="18">
                  <c:v>22.539258414998727</c:v>
                </c:pt>
                <c:pt idx="19">
                  <c:v>22.69500312514472</c:v>
                </c:pt>
                <c:pt idx="20">
                  <c:v>22.842035105679585</c:v>
                </c:pt>
                <c:pt idx="21">
                  <c:v>22.98022886169232</c:v>
                </c:pt>
                <c:pt idx="22">
                  <c:v>23.109502668854986</c:v>
                </c:pt>
                <c:pt idx="23">
                  <c:v>23.229807628639904</c:v>
                </c:pt>
                <c:pt idx="24">
                  <c:v>23.341119162564308</c:v>
                </c:pt>
                <c:pt idx="25">
                  <c:v>23.443430387144648</c:v>
                </c:pt>
                <c:pt idx="26">
                  <c:v>23.53674694282794</c:v>
                </c:pt>
                <c:pt idx="27">
                  <c:v>23.621082950586793</c:v>
                </c:pt>
                <c:pt idx="28">
                  <c:v>23.69645784633849</c:v>
                </c:pt>
                <c:pt idx="29">
                  <c:v>23.762893901607573</c:v>
                </c:pt>
                <c:pt idx="30">
                  <c:v>23.82041428333482</c:v>
                </c:pt>
                <c:pt idx="31">
                  <c:v>23.869041539836687</c:v>
                </c:pt>
                <c:pt idx="32">
                  <c:v>23.908796426214295</c:v>
                </c:pt>
                <c:pt idx="33">
                  <c:v>23.93969700295081</c:v>
                </c:pt>
                <c:pt idx="34">
                  <c:v>23.961757957501767</c:v>
                </c:pt>
                <c:pt idx="35">
                  <c:v>23.974990111508166</c:v>
                </c:pt>
                <c:pt idx="36">
                  <c:v>23.979400086626722</c:v>
                </c:pt>
              </c:numCache>
            </c:numRef>
          </c:yVal>
          <c:smooth val="0"/>
        </c:ser>
        <c:ser>
          <c:idx val="7"/>
          <c:order val="7"/>
          <c:tx>
            <c:strRef>
              <c:f>'Echo-Geometry-Forward'!$I$18</c:f>
              <c:strCache>
                <c:ptCount val="1"/>
                <c:pt idx="0">
                  <c:v>25.0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marker>
          <c:xVal>
            <c:numRef>
              <c:f>'Echo-Geometry-Forward'!$I$60:$I$96</c:f>
              <c:numCache>
                <c:ptCount val="37"/>
                <c:pt idx="0">
                  <c:v>99.99999999629956</c:v>
                </c:pt>
                <c:pt idx="1">
                  <c:v>100.21096061774723</c:v>
                </c:pt>
                <c:pt idx="2">
                  <c:v>100.83700789930901</c:v>
                </c:pt>
                <c:pt idx="3">
                  <c:v>101.85847052373158</c:v>
                </c:pt>
                <c:pt idx="4">
                  <c:v>103.24510302022001</c:v>
                </c:pt>
                <c:pt idx="5">
                  <c:v>104.9591875325758</c:v>
                </c:pt>
                <c:pt idx="6">
                  <c:v>106.9587860852799</c:v>
                </c:pt>
                <c:pt idx="7">
                  <c:v>109.20059851945041</c:v>
                </c:pt>
                <c:pt idx="8">
                  <c:v>111.64213732329094</c:v>
                </c:pt>
                <c:pt idx="9">
                  <c:v>114.24316733290496</c:v>
                </c:pt>
                <c:pt idx="10">
                  <c:v>116.96650864065727</c:v>
                </c:pt>
                <c:pt idx="11">
                  <c:v>119.77836196164073</c:v>
                </c:pt>
                <c:pt idx="12">
                  <c:v>122.64831572567786</c:v>
                </c:pt>
                <c:pt idx="13">
                  <c:v>125.5491649435173</c:v>
                </c:pt>
                <c:pt idx="14">
                  <c:v>128.45663546310618</c:v>
                </c:pt>
                <c:pt idx="15">
                  <c:v>131.3490748051425</c:v>
                </c:pt>
                <c:pt idx="16">
                  <c:v>134.20714611840222</c:v>
                </c:pt>
                <c:pt idx="17">
                  <c:v>137.01354483490047</c:v>
                </c:pt>
                <c:pt idx="18">
                  <c:v>139.75274678557508</c:v>
                </c:pt>
                <c:pt idx="19">
                  <c:v>142.41079009713033</c:v>
                </c:pt>
                <c:pt idx="20">
                  <c:v>144.9750896483134</c:v>
                </c:pt>
                <c:pt idx="21">
                  <c:v>147.43428113071116</c:v>
                </c:pt>
                <c:pt idx="22">
                  <c:v>149.77809109679538</c:v>
                </c:pt>
                <c:pt idx="23">
                  <c:v>151.997229312606</c:v>
                </c:pt>
                <c:pt idx="24">
                  <c:v>154.08329997330665</c:v>
                </c:pt>
                <c:pt idx="25">
                  <c:v>156.02872871567112</c:v>
                </c:pt>
                <c:pt idx="26">
                  <c:v>157.82670277622276</c:v>
                </c:pt>
                <c:pt idx="27">
                  <c:v>159.47112204662696</c:v>
                </c:pt>
                <c:pt idx="28">
                  <c:v>160.95655914513424</c:v>
                </c:pt>
                <c:pt idx="29">
                  <c:v>162.27822694561036</c:v>
                </c:pt>
                <c:pt idx="30">
                  <c:v>163.43195228330706</c:v>
                </c:pt>
                <c:pt idx="31">
                  <c:v>164.41415479244822</c:v>
                </c:pt>
                <c:pt idx="32">
                  <c:v>165.22183003006538</c:v>
                </c:pt>
                <c:pt idx="33">
                  <c:v>165.85253620896876</c:v>
                </c:pt>
                <c:pt idx="34">
                  <c:v>166.30438400574877</c:v>
                </c:pt>
                <c:pt idx="35">
                  <c:v>166.57602903236315</c:v>
                </c:pt>
                <c:pt idx="36">
                  <c:v>166.66666666520115</c:v>
                </c:pt>
              </c:numCache>
            </c:numRef>
          </c:xVal>
          <c:yVal>
            <c:numRef>
              <c:f>'Echo-Geometry-Forward'!$I$101:$I$137</c:f>
              <c:numCache>
                <c:ptCount val="37"/>
                <c:pt idx="0">
                  <c:v>22.041199826318184</c:v>
                </c:pt>
                <c:pt idx="1">
                  <c:v>22.05493182083717</c:v>
                </c:pt>
                <c:pt idx="2">
                  <c:v>22.095555580568206</c:v>
                </c:pt>
                <c:pt idx="3">
                  <c:v>22.161432351424555</c:v>
                </c:pt>
                <c:pt idx="4">
                  <c:v>22.250067820408127</c:v>
                </c:pt>
                <c:pt idx="5">
                  <c:v>22.358398959125143</c:v>
                </c:pt>
                <c:pt idx="6">
                  <c:v>22.48309061914663</c:v>
                </c:pt>
                <c:pt idx="7">
                  <c:v>22.620790404048496</c:v>
                </c:pt>
                <c:pt idx="8">
                  <c:v>22.76831564121086</c:v>
                </c:pt>
                <c:pt idx="9">
                  <c:v>22.92276925721169</c:v>
                </c:pt>
                <c:pt idx="10">
                  <c:v>23.081595573748185</c:v>
                </c:pt>
                <c:pt idx="11">
                  <c:v>23.242592397330576</c:v>
                </c:pt>
                <c:pt idx="12">
                  <c:v>23.40389524337973</c:v>
                </c:pt>
                <c:pt idx="13">
                  <c:v>23.56394629588365</c:v>
                </c:pt>
                <c:pt idx="14">
                  <c:v>23.721456919349123</c:v>
                </c:pt>
                <c:pt idx="15">
                  <c:v>23.875369274942177</c:v>
                </c:pt>
                <c:pt idx="16">
                  <c:v>24.02482017302619</c:v>
                </c:pt>
                <c:pt idx="17">
                  <c:v>24.1691086735181</c:v>
                </c:pt>
                <c:pt idx="18">
                  <c:v>24.307667945762695</c:v>
                </c:pt>
                <c:pt idx="19">
                  <c:v>24.440041332453347</c:v>
                </c:pt>
                <c:pt idx="20">
                  <c:v>24.565862274002296</c:v>
                </c:pt>
                <c:pt idx="21">
                  <c:v>24.68483763052271</c:v>
                </c:pt>
                <c:pt idx="22">
                  <c:v>24.79673391512767</c:v>
                </c:pt>
                <c:pt idx="23">
                  <c:v>24.901365978773434</c:v>
                </c:pt>
                <c:pt idx="24">
                  <c:v>24.99858773607139</c:v>
                </c:pt>
                <c:pt idx="25">
                  <c:v>25.088284577903348</c:v>
                </c:pt>
                <c:pt idx="26">
                  <c:v>25.170367172106968</c:v>
                </c:pt>
                <c:pt idx="27">
                  <c:v>25.244766404046366</c:v>
                </c:pt>
                <c:pt idx="28">
                  <c:v>25.311429253068653</c:v>
                </c:pt>
                <c:pt idx="29">
                  <c:v>25.370315438496327</c:v>
                </c:pt>
                <c:pt idx="30">
                  <c:v>25.421394700387587</c:v>
                </c:pt>
                <c:pt idx="31">
                  <c:v>25.464644606557112</c:v>
                </c:pt>
                <c:pt idx="32">
                  <c:v>25.500048799104974</c:v>
                </c:pt>
                <c:pt idx="33">
                  <c:v>25.52759561174176</c:v>
                </c:pt>
                <c:pt idx="34">
                  <c:v>25.547277004238858</c:v>
                </c:pt>
                <c:pt idx="35">
                  <c:v>25.559087773008304</c:v>
                </c:pt>
                <c:pt idx="36">
                  <c:v>25.563025007609227</c:v>
                </c:pt>
              </c:numCache>
            </c:numRef>
          </c:yVal>
          <c:smooth val="0"/>
        </c:ser>
        <c:ser>
          <c:idx val="8"/>
          <c:order val="8"/>
          <c:tx>
            <c:strRef>
              <c:f>'Echo-Geometry-Forward'!$J$18</c:f>
              <c:strCache>
                <c:ptCount val="1"/>
                <c:pt idx="0">
                  <c:v>30.0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marker>
          <c:xVal>
            <c:numRef>
              <c:f>'Echo-Geometry-Forward'!$J$60:$J$96</c:f>
              <c:numCache>
                <c:ptCount val="37"/>
                <c:pt idx="0">
                  <c:v>133.33333332415208</c:v>
                </c:pt>
                <c:pt idx="1">
                  <c:v>133.52332769481552</c:v>
                </c:pt>
                <c:pt idx="2">
                  <c:v>134.08866671879903</c:v>
                </c:pt>
                <c:pt idx="3">
                  <c:v>135.01581152245356</c:v>
                </c:pt>
                <c:pt idx="4">
                  <c:v>136.2834292975522</c:v>
                </c:pt>
                <c:pt idx="5">
                  <c:v>137.86399244182093</c:v>
                </c:pt>
                <c:pt idx="6">
                  <c:v>139.72560464974202</c:v>
                </c:pt>
                <c:pt idx="7">
                  <c:v>141.83379699979722</c:v>
                </c:pt>
                <c:pt idx="8">
                  <c:v>144.15310520261045</c:v>
                </c:pt>
                <c:pt idx="9">
                  <c:v>146.64832645940163</c:v>
                </c:pt>
                <c:pt idx="10">
                  <c:v>149.28543196770175</c:v>
                </c:pt>
                <c:pt idx="11">
                  <c:v>152.03216439323148</c:v>
                </c:pt>
                <c:pt idx="12">
                  <c:v>154.85837703548637</c:v>
                </c:pt>
                <c:pt idx="13">
                  <c:v>157.73617875957171</c:v>
                </c:pt>
                <c:pt idx="14">
                  <c:v>160.6399438377504</c:v>
                </c:pt>
                <c:pt idx="15">
                  <c:v>163.5462352579215</c:v>
                </c:pt>
                <c:pt idx="16">
                  <c:v>166.43367821523205</c:v>
                </c:pt>
                <c:pt idx="17">
                  <c:v>169.28280977352253</c:v>
                </c:pt>
                <c:pt idx="18">
                  <c:v>172.07592200561265</c:v>
                </c:pt>
                <c:pt idx="19">
                  <c:v>174.79690941168</c:v>
                </c:pt>
                <c:pt idx="20">
                  <c:v>177.43112680118205</c:v>
                </c:pt>
                <c:pt idx="21">
                  <c:v>179.96526070822836</c:v>
                </c:pt>
                <c:pt idx="22">
                  <c:v>182.38721540347882</c:v>
                </c:pt>
                <c:pt idx="23">
                  <c:v>184.68601334077107</c:v>
                </c:pt>
                <c:pt idx="24">
                  <c:v>186.851709182133</c:v>
                </c:pt>
                <c:pt idx="25">
                  <c:v>188.87531619736933</c:v>
                </c:pt>
                <c:pt idx="26">
                  <c:v>190.74874370583743</c:v>
                </c:pt>
                <c:pt idx="27">
                  <c:v>192.4647442315541</c:v>
                </c:pt>
                <c:pt idx="28">
                  <c:v>194.01686912130612</c:v>
                </c:pt>
                <c:pt idx="29">
                  <c:v>195.39943149250433</c:v>
                </c:pt>
                <c:pt idx="30">
                  <c:v>196.6074755105683</c:v>
                </c:pt>
                <c:pt idx="31">
                  <c:v>197.63675113135966</c:v>
                </c:pt>
                <c:pt idx="32">
                  <c:v>198.48369357524615</c:v>
                </c:pt>
                <c:pt idx="33">
                  <c:v>199.1454069222449</c:v>
                </c:pt>
                <c:pt idx="34">
                  <c:v>199.61965133114288</c:v>
                </c:pt>
                <c:pt idx="35">
                  <c:v>199.90483348980246</c:v>
                </c:pt>
                <c:pt idx="36">
                  <c:v>199.99999999901468</c:v>
                </c:pt>
              </c:numCache>
            </c:numRef>
          </c:xVal>
          <c:yVal>
            <c:numRef>
              <c:f>'Echo-Geometry-Forward'!$J$101:$J$137</c:f>
              <c:numCache>
                <c:ptCount val="37"/>
                <c:pt idx="0">
                  <c:v>23.979400086241892</c:v>
                </c:pt>
                <c:pt idx="1">
                  <c:v>23.989296067583872</c:v>
                </c:pt>
                <c:pt idx="2">
                  <c:v>24.0186756100066</c:v>
                </c:pt>
                <c:pt idx="3">
                  <c:v>24.066643388250956</c:v>
                </c:pt>
                <c:pt idx="4">
                  <c:v>24.131800491292942</c:v>
                </c:pt>
                <c:pt idx="5">
                  <c:v>24.21236462245837</c:v>
                </c:pt>
                <c:pt idx="6">
                  <c:v>24.30630577912997</c:v>
                </c:pt>
                <c:pt idx="7">
                  <c:v>24.4114773988194</c:v>
                </c:pt>
                <c:pt idx="8">
                  <c:v>24.525728592186134</c:v>
                </c:pt>
                <c:pt idx="9">
                  <c:v>24.646990145723883</c:v>
                </c:pt>
                <c:pt idx="10">
                  <c:v>24.77333313754396</c:v>
                </c:pt>
                <c:pt idx="11">
                  <c:v>24.9030031273064</c:v>
                </c:pt>
                <c:pt idx="12">
                  <c:v>25.034434881067263</c:v>
                </c:pt>
                <c:pt idx="13">
                  <c:v>25.16625298660444</c:v>
                </c:pt>
                <c:pt idx="14">
                  <c:v>25.29726315933523</c:v>
                </c:pt>
                <c:pt idx="15">
                  <c:v>25.426438075512596</c:v>
                </c:pt>
                <c:pt idx="16">
                  <c:v>25.552900549442086</c:v>
                </c:pt>
                <c:pt idx="17">
                  <c:v>25.675905976372206</c:v>
                </c:pt>
                <c:pt idx="18">
                  <c:v>25.794825257619863</c:v>
                </c:pt>
                <c:pt idx="19">
                  <c:v>25.909128909388116</c:v>
                </c:pt>
                <c:pt idx="20">
                  <c:v>26.018372702553755</c:v>
                </c:pt>
                <c:pt idx="21">
                  <c:v>26.122184950498195</c:v>
                </c:pt>
                <c:pt idx="22">
                  <c:v>26.220255421381648</c:v>
                </c:pt>
                <c:pt idx="23">
                  <c:v>26.312325772081593</c:v>
                </c:pt>
                <c:pt idx="24">
                  <c:v>26.39818136225497</c:v>
                </c:pt>
                <c:pt idx="25">
                  <c:v>26.477644293631897</c:v>
                </c:pt>
                <c:pt idx="26">
                  <c:v>26.55056752145589</c:v>
                </c:pt>
                <c:pt idx="27">
                  <c:v>26.616829895196553</c:v>
                </c:pt>
                <c:pt idx="28">
                  <c:v>26.676331999976604</c:v>
                </c:pt>
                <c:pt idx="29">
                  <c:v>26.72899268594709</c:v>
                </c:pt>
                <c:pt idx="30">
                  <c:v>26.774746188584643</c:v>
                </c:pt>
                <c:pt idx="31">
                  <c:v>26.813539757755564</c:v>
                </c:pt>
                <c:pt idx="32">
                  <c:v>26.845331727019342</c:v>
                </c:pt>
                <c:pt idx="33">
                  <c:v>26.870089966925953</c:v>
                </c:pt>
                <c:pt idx="34">
                  <c:v>26.887790677050226</c:v>
                </c:pt>
                <c:pt idx="35">
                  <c:v>26.898417481346875</c:v>
                </c:pt>
                <c:pt idx="36">
                  <c:v>26.901960800248457</c:v>
                </c:pt>
              </c:numCache>
            </c:numRef>
          </c:yVal>
          <c:smooth val="0"/>
        </c:ser>
        <c:ser>
          <c:idx val="9"/>
          <c:order val="9"/>
          <c:tx>
            <c:strRef>
              <c:f>'Echo-Geometry-Forward'!$K$18</c:f>
              <c:strCache>
                <c:ptCount val="1"/>
                <c:pt idx="0">
                  <c:v>35.0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'Echo-Geometry-Forward'!$K$60:$K$96</c:f>
              <c:numCache>
                <c:ptCount val="37"/>
                <c:pt idx="0">
                  <c:v>166.6666666551863</c:v>
                </c:pt>
                <c:pt idx="1">
                  <c:v>166.8440586149652</c:v>
                </c:pt>
                <c:pt idx="2">
                  <c:v>167.37264773713264</c:v>
                </c:pt>
                <c:pt idx="3">
                  <c:v>168.24190649016768</c:v>
                </c:pt>
                <c:pt idx="4">
                  <c:v>169.43502808048592</c:v>
                </c:pt>
                <c:pt idx="5">
                  <c:v>170.92991806345637</c:v>
                </c:pt>
                <c:pt idx="6">
                  <c:v>172.70038028956097</c:v>
                </c:pt>
                <c:pt idx="7">
                  <c:v>174.71735631071195</c:v>
                </c:pt>
                <c:pt idx="8">
                  <c:v>176.9500987962636</c:v>
                </c:pt>
                <c:pt idx="9">
                  <c:v>179.36719617865225</c:v>
                </c:pt>
                <c:pt idx="10">
                  <c:v>181.9374054387559</c:v>
                </c:pt>
                <c:pt idx="11">
                  <c:v>184.63028374011557</c:v>
                </c:pt>
                <c:pt idx="12">
                  <c:v>187.41663330663997</c:v>
                </c:pt>
                <c:pt idx="13">
                  <c:v>190.26878721824627</c:v>
                </c:pt>
                <c:pt idx="14">
                  <c:v>193.1607686667302</c:v>
                </c:pt>
                <c:pt idx="15">
                  <c:v>196.0683554194543</c:v>
                </c:pt>
                <c:pt idx="16">
                  <c:v>198.9690773090296</c:v>
                </c:pt>
                <c:pt idx="17">
                  <c:v>201.84216938817676</c:v>
                </c:pt>
                <c:pt idx="18">
                  <c:v>204.66849815467538</c:v>
                </c:pt>
                <c:pt idx="19">
                  <c:v>207.43047359599487</c:v>
                </c:pt>
                <c:pt idx="20">
                  <c:v>210.11195597781423</c:v>
                </c:pt>
                <c:pt idx="21">
                  <c:v>212.6981633285306</c:v>
                </c:pt>
                <c:pt idx="22">
                  <c:v>215.17558336166456</c:v>
                </c:pt>
                <c:pt idx="23">
                  <c:v>217.53189199501236</c:v>
                </c:pt>
                <c:pt idx="24">
                  <c:v>219.75587953120757</c:v>
                </c:pt>
                <c:pt idx="25">
                  <c:v>221.83738483627818</c:v>
                </c:pt>
                <c:pt idx="26">
                  <c:v>223.76723739027068</c:v>
                </c:pt>
                <c:pt idx="27">
                  <c:v>225.53720680888586</c:v>
                </c:pt>
                <c:pt idx="28">
                  <c:v>227.1399592888268</c:v>
                </c:pt>
                <c:pt idx="29">
                  <c:v>228.56902036966216</c:v>
                </c:pt>
                <c:pt idx="30">
                  <c:v>229.81874340125748</c:v>
                </c:pt>
                <c:pt idx="31">
                  <c:v>230.8842831373346</c:v>
                </c:pt>
                <c:pt idx="32">
                  <c:v>231.76157392828426</c:v>
                </c:pt>
                <c:pt idx="33">
                  <c:v>232.4473120506724</c:v>
                </c:pt>
                <c:pt idx="34">
                  <c:v>232.93894178095724</c:v>
                </c:pt>
                <c:pt idx="35">
                  <c:v>233.2346448932418</c:v>
                </c:pt>
                <c:pt idx="36">
                  <c:v>233.33333333295667</c:v>
                </c:pt>
              </c:numCache>
            </c:numRef>
          </c:xVal>
          <c:yVal>
            <c:numRef>
              <c:f>'Echo-Geometry-Forward'!$K$101:$K$137</c:f>
              <c:numCache>
                <c:ptCount val="37"/>
                <c:pt idx="0">
                  <c:v>25.56302500717429</c:v>
                </c:pt>
                <c:pt idx="1">
                  <c:v>25.5707256275356</c:v>
                </c:pt>
                <c:pt idx="2">
                  <c:v>25.593631388905813</c:v>
                </c:pt>
                <c:pt idx="3">
                  <c:v>25.6311687978368</c:v>
                </c:pt>
                <c:pt idx="4">
                  <c:v>25.682428926621025</c:v>
                </c:pt>
                <c:pt idx="5">
                  <c:v>25.746229906127226</c:v>
                </c:pt>
                <c:pt idx="6">
                  <c:v>25.82119090395158</c:v>
                </c:pt>
                <c:pt idx="7">
                  <c:v>25.905808288907867</c:v>
                </c:pt>
                <c:pt idx="8">
                  <c:v>25.9985262287531</c:v>
                </c:pt>
                <c:pt idx="9">
                  <c:v>26.09779651575269</c:v>
                </c:pt>
                <c:pt idx="10">
                  <c:v>26.20212511924578</c:v>
                </c:pt>
                <c:pt idx="11">
                  <c:v>26.310105221263083</c:v>
                </c:pt>
                <c:pt idx="12">
                  <c:v>26.420438026762348</c:v>
                </c:pt>
                <c:pt idx="13">
                  <c:v>26.53194345251662</c:v>
                </c:pt>
                <c:pt idx="14">
                  <c:v>26.643563040162558</c:v>
                </c:pt>
                <c:pt idx="15">
                  <c:v>26.754357307574203</c:v>
                </c:pt>
                <c:pt idx="16">
                  <c:v>26.863499425847287</c:v>
                </c:pt>
                <c:pt idx="17">
                  <c:v>26.970266715692695</c:v>
                </c:pt>
                <c:pt idx="18">
                  <c:v>27.074031076034025</c:v>
                </c:pt>
                <c:pt idx="19">
                  <c:v>27.174249128811397</c:v>
                </c:pt>
                <c:pt idx="20">
                  <c:v>27.270452600890174</c:v>
                </c:pt>
                <c:pt idx="21">
                  <c:v>27.36223926498399</c:v>
                </c:pt>
                <c:pt idx="22">
                  <c:v>27.449264617909837</c:v>
                </c:pt>
                <c:pt idx="23">
                  <c:v>27.5312343753125</c:v>
                </c:pt>
                <c:pt idx="24">
                  <c:v>27.607897796591022</c:v>
                </c:pt>
                <c:pt idx="25">
                  <c:v>27.67904181300985</c:v>
                </c:pt>
                <c:pt idx="26">
                  <c:v>27.744485908606883</c:v>
                </c:pt>
                <c:pt idx="27">
                  <c:v>27.804077691993978</c:v>
                </c:pt>
                <c:pt idx="28">
                  <c:v>27.857689093442623</c:v>
                </c:pt>
                <c:pt idx="29">
                  <c:v>27.905213122892526</c:v>
                </c:pt>
                <c:pt idx="30">
                  <c:v>27.94656112873748</c:v>
                </c:pt>
                <c:pt idx="31">
                  <c:v>27.981660503108237</c:v>
                </c:pt>
                <c:pt idx="32">
                  <c:v>28.01045278602818</c:v>
                </c:pt>
                <c:pt idx="33">
                  <c:v>28.032892127733405</c:v>
                </c:pt>
                <c:pt idx="34">
                  <c:v>28.048944075315564</c:v>
                </c:pt>
                <c:pt idx="35">
                  <c:v>28.058584656508543</c:v>
                </c:pt>
                <c:pt idx="36">
                  <c:v>28.0617997398266</c:v>
                </c:pt>
              </c:numCache>
            </c:numRef>
          </c:yVal>
          <c:smooth val="0"/>
        </c:ser>
        <c:ser>
          <c:idx val="10"/>
          <c:order val="10"/>
          <c:tx>
            <c:strRef>
              <c:f>'Echo-Geometry-Forward'!$L$18</c:f>
              <c:strCache>
                <c:ptCount val="1"/>
                <c:pt idx="0">
                  <c:v>40.0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'Echo-Geometry-Forward'!$L$60:$L$96</c:f>
              <c:numCache>
                <c:ptCount val="37"/>
                <c:pt idx="0">
                  <c:v>200.00000001166552</c:v>
                </c:pt>
                <c:pt idx="1">
                  <c:v>200.168981755088</c:v>
                </c:pt>
                <c:pt idx="2">
                  <c:v>200.67294669099084</c:v>
                </c:pt>
                <c:pt idx="3">
                  <c:v>201.50311100698949</c:v>
                </c:pt>
                <c:pt idx="4">
                  <c:v>202.64533887622062</c:v>
                </c:pt>
                <c:pt idx="5">
                  <c:v>204.08083238899152</c:v>
                </c:pt>
                <c:pt idx="6">
                  <c:v>205.78698076650963</c:v>
                </c:pt>
                <c:pt idx="7">
                  <c:v>207.73828188762735</c:v>
                </c:pt>
                <c:pt idx="8">
                  <c:v>209.90725613012796</c:v>
                </c:pt>
                <c:pt idx="9">
                  <c:v>212.26528973080596</c:v>
                </c:pt>
                <c:pt idx="10">
                  <c:v>214.7833665965185</c:v>
                </c:pt>
                <c:pt idx="11">
                  <c:v>217.4326686952129</c:v>
                </c:pt>
                <c:pt idx="12">
                  <c:v>220.1850425154663</c:v>
                </c:pt>
                <c:pt idx="13">
                  <c:v>223.01334121899316</c:v>
                </c:pt>
                <c:pt idx="14">
                  <c:v>225.89165912444386</c:v>
                </c:pt>
                <c:pt idx="15">
                  <c:v>228.79547800541863</c:v>
                </c:pt>
                <c:pt idx="16">
                  <c:v>231.7017446044262</c:v>
                </c:pt>
                <c:pt idx="17">
                  <c:v>234.58889692532728</c:v>
                </c:pt>
                <c:pt idx="18">
                  <c:v>237.43685418725545</c:v>
                </c:pt>
                <c:pt idx="19">
                  <c:v>240.22698243277375</c:v>
                </c:pt>
                <c:pt idx="20">
                  <c:v>242.94204505997624</c:v>
                </c:pt>
                <c:pt idx="21">
                  <c:v>245.56614518195343</c:v>
                </c:pt>
                <c:pt idx="22">
                  <c:v>248.08466477212497</c:v>
                </c:pt>
                <c:pt idx="23">
                  <c:v>250.48420402127704</c:v>
                </c:pt>
                <c:pt idx="24">
                  <c:v>252.7525231651947</c:v>
                </c:pt>
                <c:pt idx="25">
                  <c:v>254.878488179922</c:v>
                </c:pt>
                <c:pt idx="26">
                  <c:v>256.8520211235642</c:v>
                </c:pt>
                <c:pt idx="27">
                  <c:v>258.6640554739352</c:v>
                </c:pt>
                <c:pt idx="28">
                  <c:v>260.3064965237663</c:v>
                </c:pt>
                <c:pt idx="29">
                  <c:v>261.7721867123023</c:v>
                </c:pt>
                <c:pt idx="30">
                  <c:v>263.054875664863</c:v>
                </c:pt>
                <c:pt idx="31">
                  <c:v>264.14919465837323</c:v>
                </c:pt>
                <c:pt idx="32">
                  <c:v>265.0506352146627</c:v>
                </c:pt>
                <c:pt idx="33">
                  <c:v>265.7555315326783</c:v>
                </c:pt>
                <c:pt idx="34">
                  <c:v>266.2610464971595</c:v>
                </c:pt>
                <c:pt idx="35">
                  <c:v>266.5651610389379</c:v>
                </c:pt>
                <c:pt idx="36">
                  <c:v>266.6666666670151</c:v>
                </c:pt>
              </c:numCache>
            </c:numRef>
          </c:xVal>
          <c:yVal>
            <c:numRef>
              <c:f>'Echo-Geometry-Forward'!$L$101:$L$137</c:f>
              <c:numCache>
                <c:ptCount val="37"/>
                <c:pt idx="0">
                  <c:v>26.901960800719387</c:v>
                </c:pt>
                <c:pt idx="1">
                  <c:v>26.908248910221072</c:v>
                </c:pt>
                <c:pt idx="2">
                  <c:v>26.926975348862136</c:v>
                </c:pt>
                <c:pt idx="3">
                  <c:v>26.957735016406666</c:v>
                </c:pt>
                <c:pt idx="4">
                  <c:v>26.99988015716281</c:v>
                </c:pt>
                <c:pt idx="5">
                  <c:v>27.05255766069027</c:v>
                </c:pt>
                <c:pt idx="6">
                  <c:v>27.114754544497405</c:v>
                </c:pt>
                <c:pt idx="7">
                  <c:v>27.18534664921604</c:v>
                </c:pt>
                <c:pt idx="8">
                  <c:v>27.26314603840986</c:v>
                </c:pt>
                <c:pt idx="9">
                  <c:v>27.346943646925478</c:v>
                </c:pt>
                <c:pt idx="10">
                  <c:v>27.435545018555683</c:v>
                </c:pt>
                <c:pt idx="11">
                  <c:v>27.52779821505843</c:v>
                </c:pt>
                <c:pt idx="12">
                  <c:v>27.622613972553474</c:v>
                </c:pt>
                <c:pt idx="13">
                  <c:v>27.718978853273125</c:v>
                </c:pt>
                <c:pt idx="14">
                  <c:v>27.815962504664647</c:v>
                </c:pt>
                <c:pt idx="15">
                  <c:v>27.912720257145374</c:v>
                </c:pt>
                <c:pt idx="16">
                  <c:v>28.008492244572814</c:v>
                </c:pt>
                <c:pt idx="17">
                  <c:v>28.1026000890753</c:v>
                </c:pt>
                <c:pt idx="18">
                  <c:v>28.19444200898002</c:v>
                </c:pt>
                <c:pt idx="19">
                  <c:v>28.283487021596336</c:v>
                </c:pt>
                <c:pt idx="20">
                  <c:v>28.369268742460186</c:v>
                </c:pt>
                <c:pt idx="21">
                  <c:v>28.451379138900684</c:v>
                </c:pt>
                <c:pt idx="22">
                  <c:v>28.529462480740797</c:v>
                </c:pt>
                <c:pt idx="23">
                  <c:v>28.60320964275738</c:v>
                </c:pt>
                <c:pt idx="24">
                  <c:v>28.672352848437924</c:v>
                </c:pt>
                <c:pt idx="25">
                  <c:v>28.736660898254026</c:v>
                </c:pt>
                <c:pt idx="26">
                  <c:v>28.79593489398399</c:v>
                </c:pt>
                <c:pt idx="27">
                  <c:v>28.850004449959904</c:v>
                </c:pt>
                <c:pt idx="28">
                  <c:v>28.898724369542393</c:v>
                </c:pt>
                <c:pt idx="29">
                  <c:v>28.941971758329267</c:v>
                </c:pt>
                <c:pt idx="30">
                  <c:v>28.97964354282813</c:v>
                </c:pt>
                <c:pt idx="31">
                  <c:v>29.01165436327334</c:v>
                </c:pt>
                <c:pt idx="32">
                  <c:v>29.037934811010793</c:v>
                </c:pt>
                <c:pt idx="33">
                  <c:v>29.058429983754714</c:v>
                </c:pt>
                <c:pt idx="34">
                  <c:v>29.07309833558948</c:v>
                </c:pt>
                <c:pt idx="35">
                  <c:v>29.08191080255106</c:v>
                </c:pt>
                <c:pt idx="36">
                  <c:v>29.084850188796587</c:v>
                </c:pt>
              </c:numCache>
            </c:numRef>
          </c:yVal>
          <c:smooth val="0"/>
        </c:ser>
        <c:ser>
          <c:idx val="11"/>
          <c:order val="11"/>
          <c:tx>
            <c:strRef>
              <c:f>'Echo-Geometry-Forward'!$M$18</c:f>
              <c:strCache>
                <c:ptCount val="1"/>
                <c:pt idx="0">
                  <c:v>45.0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'Echo-Geometry-Forward'!$M$60:$M$96</c:f>
              <c:numCache>
                <c:ptCount val="37"/>
                <c:pt idx="0">
                  <c:v>233.33333330983493</c:v>
                </c:pt>
                <c:pt idx="1">
                  <c:v>233.49630387484146</c:v>
                </c:pt>
                <c:pt idx="2">
                  <c:v>233.9826228746314</c:v>
                </c:pt>
                <c:pt idx="3">
                  <c:v>234.7846282483858</c:v>
                </c:pt>
                <c:pt idx="4">
                  <c:v>235.88992322029404</c:v>
                </c:pt>
                <c:pt idx="5">
                  <c:v>237.28189472989519</c:v>
                </c:pt>
                <c:pt idx="6">
                  <c:v>238.9403640560345</c:v>
                </c:pt>
                <c:pt idx="7">
                  <c:v>240.84231109109152</c:v>
                </c:pt>
                <c:pt idx="8">
                  <c:v>242.9626154533215</c:v>
                </c:pt>
                <c:pt idx="9">
                  <c:v>245.2747663309011</c:v>
                </c:pt>
                <c:pt idx="10">
                  <c:v>247.75150566128772</c:v>
                </c:pt>
                <c:pt idx="11">
                  <c:v>250.36538299408952</c:v>
                </c:pt>
                <c:pt idx="12">
                  <c:v>253.0892128645408</c:v>
                </c:pt>
                <c:pt idx="13">
                  <c:v>255.89643537186893</c:v>
                </c:pt>
                <c:pt idx="14">
                  <c:v>258.7613874618265</c:v>
                </c:pt>
                <c:pt idx="15">
                  <c:v>261.6594963517444</c:v>
                </c:pt>
                <c:pt idx="16">
                  <c:v>264.56740816055446</c:v>
                </c:pt>
                <c:pt idx="17">
                  <c:v>267.4630647789376</c:v>
                </c:pt>
                <c:pt idx="18">
                  <c:v>270.32574095488155</c:v>
                </c:pt>
                <c:pt idx="19">
                  <c:v>273.13605197442496</c:v>
                </c:pt>
                <c:pt idx="20">
                  <c:v>275.87594054159024</c:v>
                </c:pt>
                <c:pt idx="21">
                  <c:v>278.52864973290843</c:v>
                </c:pt>
                <c:pt idx="22">
                  <c:v>281.07868734753976</c:v>
                </c:pt>
                <c:pt idx="23">
                  <c:v>283.51178564986657</c:v>
                </c:pt>
                <c:pt idx="24">
                  <c:v>285.8148594182037</c:v>
                </c:pt>
                <c:pt idx="25">
                  <c:v>287.9759643554426</c:v>
                </c:pt>
                <c:pt idx="26">
                  <c:v>289.9842572568215</c:v>
                </c:pt>
                <c:pt idx="27">
                  <c:v>291.82995883422274</c:v>
                </c:pt>
                <c:pt idx="28">
                  <c:v>293.5043197338259</c:v>
                </c:pt>
                <c:pt idx="29">
                  <c:v>294.99959002632323</c:v>
                </c:pt>
                <c:pt idx="30">
                  <c:v>296.3089922721752</c:v>
                </c:pt>
                <c:pt idx="31">
                  <c:v>297.4266981489546</c:v>
                </c:pt>
                <c:pt idx="32">
                  <c:v>298.3478085580864</c:v>
                </c:pt>
                <c:pt idx="33">
                  <c:v>299.0683370921371</c:v>
                </c:pt>
                <c:pt idx="34">
                  <c:v>299.5851967319201</c:v>
                </c:pt>
                <c:pt idx="35">
                  <c:v>299.8961896481706</c:v>
                </c:pt>
                <c:pt idx="36">
                  <c:v>300.0000000011823</c:v>
                </c:pt>
              </c:numCache>
            </c:numRef>
          </c:xVal>
          <c:yVal>
            <c:numRef>
              <c:f>'Echo-Geometry-Forward'!$M$101:$M$137</c:f>
              <c:numCache>
                <c:ptCount val="37"/>
                <c:pt idx="0">
                  <c:v>28.06179973907348</c:v>
                </c:pt>
                <c:pt idx="1">
                  <c:v>28.067106408963078</c:v>
                </c:pt>
                <c:pt idx="2">
                  <c:v>28.082922749602474</c:v>
                </c:pt>
                <c:pt idx="3">
                  <c:v>28.108943272934404</c:v>
                </c:pt>
                <c:pt idx="4">
                  <c:v>28.14467655882348</c:v>
                </c:pt>
                <c:pt idx="5">
                  <c:v>28.189469725859645</c:v>
                </c:pt>
                <c:pt idx="6">
                  <c:v>28.242538873789343</c:v>
                </c:pt>
                <c:pt idx="7">
                  <c:v>28.303002552633664</c:v>
                </c:pt>
                <c:pt idx="8">
                  <c:v>28.36991543604598</c:v>
                </c:pt>
                <c:pt idx="9">
                  <c:v>28.44229985505735</c:v>
                </c:pt>
                <c:pt idx="10">
                  <c:v>28.519173524255024</c:v>
                </c:pt>
                <c:pt idx="11">
                  <c:v>28.59957250871156</c:v>
                </c:pt>
                <c:pt idx="12">
                  <c:v>28.68256911738408</c:v>
                </c:pt>
                <c:pt idx="13">
                  <c:v>28.767284899973053</c:v>
                </c:pt>
                <c:pt idx="14">
                  <c:v>28.852899249937522</c:v>
                </c:pt>
                <c:pt idx="15">
                  <c:v>28.93865429083448</c:v>
                </c:pt>
                <c:pt idx="16">
                  <c:v>29.023856778452632</c:v>
                </c:pt>
                <c:pt idx="17">
                  <c:v>29.107877724186217</c:v>
                </c:pt>
                <c:pt idx="18">
                  <c:v>29.190150369144664</c:v>
                </c:pt>
                <c:pt idx="19">
                  <c:v>29.270167039770747</c:v>
                </c:pt>
                <c:pt idx="20">
                  <c:v>29.347475312404786</c:v>
                </c:pt>
                <c:pt idx="21">
                  <c:v>29.421673817439157</c:v>
                </c:pt>
                <c:pt idx="22">
                  <c:v>29.4924079292454</c:v>
                </c:pt>
                <c:pt idx="23">
                  <c:v>29.559365518032802</c:v>
                </c:pt>
                <c:pt idx="24">
                  <c:v>29.622272884044236</c:v>
                </c:pt>
                <c:pt idx="25">
                  <c:v>29.68089095161139</c:v>
                </c:pt>
                <c:pt idx="26">
                  <c:v>29.735011768648164</c:v>
                </c:pt>
                <c:pt idx="27">
                  <c:v>29.784455334132165</c:v>
                </c:pt>
                <c:pt idx="28">
                  <c:v>29.829066760127027</c:v>
                </c:pt>
                <c:pt idx="29">
                  <c:v>29.868713764302484</c:v>
                </c:pt>
                <c:pt idx="30">
                  <c:v>29.903284482368598</c:v>
                </c:pt>
                <c:pt idx="31">
                  <c:v>29.932685586283174</c:v>
                </c:pt>
                <c:pt idx="32">
                  <c:v>29.956840692686647</c:v>
                </c:pt>
                <c:pt idx="33">
                  <c:v>29.97568904613781</c:v>
                </c:pt>
                <c:pt idx="34">
                  <c:v>29.98918446289907</c:v>
                </c:pt>
                <c:pt idx="35">
                  <c:v>29.997294522915503</c:v>
                </c:pt>
                <c:pt idx="36">
                  <c:v>30.000000000030806</c:v>
                </c:pt>
              </c:numCache>
            </c:numRef>
          </c:yVal>
          <c:smooth val="0"/>
        </c:ser>
        <c:ser>
          <c:idx val="12"/>
          <c:order val="12"/>
          <c:tx>
            <c:strRef>
              <c:f>'Echo-Geometry-Forward'!$N$18</c:f>
              <c:strCache>
                <c:ptCount val="1"/>
                <c:pt idx="0">
                  <c:v>50.0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numRef>
              <c:f>'Echo-Geometry-Forward'!$N$60:$N$96</c:f>
              <c:numCache>
                <c:ptCount val="37"/>
                <c:pt idx="0">
                  <c:v>266.66666668221745</c:v>
                </c:pt>
                <c:pt idx="1">
                  <c:v>266.8251267518496</c:v>
                </c:pt>
                <c:pt idx="2">
                  <c:v>267.29818141702555</c:v>
                </c:pt>
                <c:pt idx="3">
                  <c:v>268.07894442289466</c:v>
                </c:pt>
                <c:pt idx="4">
                  <c:v>269.1562318778922</c:v>
                </c:pt>
                <c:pt idx="5">
                  <c:v>270.514973381335</c:v>
                </c:pt>
                <c:pt idx="6">
                  <c:v>272.1367353175611</c:v>
                </c:pt>
                <c:pt idx="7">
                  <c:v>274.00031420624504</c:v>
                </c:pt>
                <c:pt idx="8">
                  <c:v>276.08235772700374</c:v>
                </c:pt>
                <c:pt idx="9">
                  <c:v>278.3579756383741</c:v>
                </c:pt>
                <c:pt idx="10">
                  <c:v>280.801310659993</c:v>
                </c:pt>
                <c:pt idx="11">
                  <c:v>283.38604864990907</c:v>
                </c:pt>
                <c:pt idx="12">
                  <c:v>286.0858564985279</c:v>
                </c:pt>
                <c:pt idx="13">
                  <c:v>288.8747439772623</c:v>
                </c:pt>
                <c:pt idx="14">
                  <c:v>291.72735176256333</c:v>
                </c:pt>
                <c:pt idx="15">
                  <c:v>294.6191718966838</c:v>
                </c:pt>
                <c:pt idx="16">
                  <c:v>297.52670924292863</c:v>
                </c:pt>
                <c:pt idx="17">
                  <c:v>300.4275934000641</c:v>
                </c:pt>
                <c:pt idx="18">
                  <c:v>303.30065045309294</c:v>
                </c:pt>
                <c:pt idx="19">
                  <c:v>306.1259432173487</c:v>
                </c:pt>
                <c:pt idx="20">
                  <c:v>308.884787571651</c:v>
                </c:pt>
                <c:pt idx="21">
                  <c:v>311.55975128727954</c:v>
                </c:pt>
                <c:pt idx="22">
                  <c:v>314.13464058418975</c:v>
                </c:pt>
                <c:pt idx="23">
                  <c:v>316.5944785678714</c:v>
                </c:pt>
                <c:pt idx="24">
                  <c:v>318.9254787610008</c:v>
                </c:pt>
                <c:pt idx="25">
                  <c:v>321.11501615650064</c:v>
                </c:pt>
                <c:pt idx="26">
                  <c:v>323.1515975782726</c:v>
                </c:pt>
                <c:pt idx="27">
                  <c:v>325.0248326286144</c:v>
                </c:pt>
                <c:pt idx="28">
                  <c:v>326.7254061089079</c:v>
                </c:pt>
                <c:pt idx="29">
                  <c:v>328.2450525035203</c:v>
                </c:pt>
                <c:pt idx="30">
                  <c:v>329.57653289801294</c:v>
                </c:pt>
                <c:pt idx="31">
                  <c:v>330.71361454581535</c:v>
                </c:pt>
                <c:pt idx="32">
                  <c:v>331.6510531889537</c:v>
                </c:pt>
                <c:pt idx="33">
                  <c:v>332.38457816711656</c:v>
                </c:pt>
                <c:pt idx="34">
                  <c:v>332.9108803061604</c:v>
                </c:pt>
                <c:pt idx="35">
                  <c:v>333.2276025550578</c:v>
                </c:pt>
                <c:pt idx="36">
                  <c:v>333.3333333354529</c:v>
                </c:pt>
              </c:numCache>
            </c:numRef>
          </c:xVal>
          <c:yVal>
            <c:numRef>
              <c:f>'Echo-Geometry-Forward'!$N$101:$N$137</c:f>
              <c:numCache>
                <c:ptCount val="37"/>
                <c:pt idx="0">
                  <c:v>29.08485018923674</c:v>
                </c:pt>
                <c:pt idx="1">
                  <c:v>29.089436866923887</c:v>
                </c:pt>
                <c:pt idx="2">
                  <c:v>29.10311519590985</c:v>
                </c:pt>
                <c:pt idx="3">
                  <c:v>29.125643873021787</c:v>
                </c:pt>
                <c:pt idx="4">
                  <c:v>29.156633047759797</c:v>
                </c:pt>
                <c:pt idx="5">
                  <c:v>29.195561503483688</c:v>
                </c:pt>
                <c:pt idx="6">
                  <c:v>29.241798344617195</c:v>
                </c:pt>
                <c:pt idx="7">
                  <c:v>29.2946273012007</c:v>
                </c:pt>
                <c:pt idx="8">
                  <c:v>29.353271770873377</c:v>
                </c:pt>
                <c:pt idx="9">
                  <c:v>29.416918950757665</c:v>
                </c:pt>
                <c:pt idx="10">
                  <c:v>29.484741788963362</c:v>
                </c:pt>
                <c:pt idx="11">
                  <c:v>29.555917920455208</c:v>
                </c:pt>
                <c:pt idx="12">
                  <c:v>29.62964517062649</c:v>
                </c:pt>
                <c:pt idx="13">
                  <c:v>29.705153562019397</c:v>
                </c:pt>
                <c:pt idx="14">
                  <c:v>29.78171402117208</c:v>
                </c:pt>
                <c:pt idx="15">
                  <c:v>29.858644150940677</c:v>
                </c:pt>
                <c:pt idx="16">
                  <c:v>29.935311520306392</c:v>
                </c:pt>
                <c:pt idx="17">
                  <c:v>30.011134946929964</c:v>
                </c:pt>
                <c:pt idx="18">
                  <c:v>30.085584227125306</c:v>
                </c:pt>
                <c:pt idx="19">
                  <c:v>30.15817872091307</c:v>
                </c:pt>
                <c:pt idx="20">
                  <c:v>30.228485140089244</c:v>
                </c:pt>
                <c:pt idx="21">
                  <c:v>30.296114824523475</c:v>
                </c:pt>
                <c:pt idx="22">
                  <c:v>30.36072073237714</c:v>
                </c:pt>
                <c:pt idx="23">
                  <c:v>30.42199431702744</c:v>
                </c:pt>
                <c:pt idx="24">
                  <c:v>30.479662418655586</c:v>
                </c:pt>
                <c:pt idx="25">
                  <c:v>30.533484261878257</c:v>
                </c:pt>
                <c:pt idx="26">
                  <c:v>30.583248621895365</c:v>
                </c:pt>
                <c:pt idx="27">
                  <c:v>30.628771199445772</c:v>
                </c:pt>
                <c:pt idx="28">
                  <c:v>30.669892228331946</c:v>
                </c:pt>
                <c:pt idx="29">
                  <c:v>30.706474327343514</c:v>
                </c:pt>
                <c:pt idx="30">
                  <c:v>30.73840060012857</c:v>
                </c:pt>
                <c:pt idx="31">
                  <c:v>30.765572981115472</c:v>
                </c:pt>
                <c:pt idx="32">
                  <c:v>30.78791082230361</c:v>
                </c:pt>
                <c:pt idx="33">
                  <c:v>30.805349714078115</c:v>
                </c:pt>
                <c:pt idx="34">
                  <c:v>30.81784053273338</c:v>
                </c:pt>
                <c:pt idx="35">
                  <c:v>30.82534870778622</c:v>
                </c:pt>
                <c:pt idx="36">
                  <c:v>30.82785370321471</c:v>
                </c:pt>
              </c:numCache>
            </c:numRef>
          </c:yVal>
          <c:smooth val="0"/>
        </c:ser>
        <c:ser>
          <c:idx val="13"/>
          <c:order val="13"/>
          <c:tx>
            <c:strRef>
              <c:f>'Echo-Geometry-Forward'!$O$18</c:f>
              <c:strCache>
                <c:ptCount val="1"/>
                <c:pt idx="0">
                  <c:v>60.0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numRef>
              <c:f>'Echo-Geometry-Forward'!$O$60:$O$96</c:f>
              <c:numCache>
                <c:ptCount val="37"/>
                <c:pt idx="0">
                  <c:v>333.33333331036243</c:v>
                </c:pt>
                <c:pt idx="1">
                  <c:v>333.4854759675198</c:v>
                </c:pt>
                <c:pt idx="2">
                  <c:v>333.9399193729751</c:v>
                </c:pt>
                <c:pt idx="3">
                  <c:v>334.69077235964045</c:v>
                </c:pt>
                <c:pt idx="4">
                  <c:v>335.72841919307086</c:v>
                </c:pt>
                <c:pt idx="5">
                  <c:v>337.0398079887536</c:v>
                </c:pt>
                <c:pt idx="6">
                  <c:v>338.6088247528049</c:v>
                </c:pt>
                <c:pt idx="7">
                  <c:v>340.41672811679825</c:v>
                </c:pt>
                <c:pt idx="8">
                  <c:v>342.4426183860589</c:v>
                </c:pt>
                <c:pt idx="9">
                  <c:v>344.66391578948475</c:v>
                </c:pt>
                <c:pt idx="10">
                  <c:v>347.0568261782762</c:v>
                </c:pt>
                <c:pt idx="11">
                  <c:v>349.5967770725188</c:v>
                </c:pt>
                <c:pt idx="12">
                  <c:v>352.25881209433396</c:v>
                </c:pt>
                <c:pt idx="13">
                  <c:v>355.01793678335184</c:v>
                </c:pt>
                <c:pt idx="14">
                  <c:v>357.8494130990671</c:v>
                </c:pt>
                <c:pt idx="15">
                  <c:v>360.7290033261644</c:v>
                </c:pt>
                <c:pt idx="16">
                  <c:v>363.6331665481239</c:v>
                </c:pt>
                <c:pt idx="17">
                  <c:v>366.5392124080523</c:v>
                </c:pt>
                <c:pt idx="18">
                  <c:v>369.42541767660754</c:v>
                </c:pt>
                <c:pt idx="19">
                  <c:v>372.2711113683316</c:v>
                </c:pt>
                <c:pt idx="20">
                  <c:v>375.0567339603604</c:v>
                </c:pt>
                <c:pt idx="21">
                  <c:v>377.76387582036006</c:v>
                </c:pt>
                <c:pt idx="22">
                  <c:v>380.37529936265</c:v>
                </c:pt>
                <c:pt idx="23">
                  <c:v>382.8749488106535</c:v>
                </c:pt>
                <c:pt idx="24">
                  <c:v>385.2479508100668</c:v>
                </c:pt>
                <c:pt idx="25">
                  <c:v>387.480608547892</c:v>
                </c:pt>
                <c:pt idx="26">
                  <c:v>389.5603915078975</c:v>
                </c:pt>
                <c:pt idx="27">
                  <c:v>391.4759225413565</c:v>
                </c:pt>
                <c:pt idx="28">
                  <c:v>393.21696355317323</c:v>
                </c:pt>
                <c:pt idx="29">
                  <c:v>394.774400793105</c:v>
                </c:pt>
                <c:pt idx="30">
                  <c:v>396.1402304924453</c:v>
                </c:pt>
                <c:pt idx="31">
                  <c:v>397.3075453899899</c:v>
                </c:pt>
                <c:pt idx="32">
                  <c:v>398.27052253898</c:v>
                </c:pt>
                <c:pt idx="33">
                  <c:v>399.0244126711823</c:v>
                </c:pt>
                <c:pt idx="34">
                  <c:v>399.56553130811056</c:v>
                </c:pt>
                <c:pt idx="35">
                  <c:v>399.8912517465197</c:v>
                </c:pt>
                <c:pt idx="36">
                  <c:v>400.0000000042919</c:v>
                </c:pt>
              </c:numCache>
            </c:numRef>
          </c:xVal>
          <c:yVal>
            <c:numRef>
              <c:f>'Echo-Geometry-Forward'!$O$101:$O$137</c:f>
              <c:numCache>
                <c:ptCount val="37"/>
                <c:pt idx="0">
                  <c:v>30.827853702620345</c:v>
                </c:pt>
                <c:pt idx="1">
                  <c:v>30.831457030543262</c:v>
                </c:pt>
                <c:pt idx="2">
                  <c:v>30.842211119778263</c:v>
                </c:pt>
                <c:pt idx="3">
                  <c:v>30.859950414959965</c:v>
                </c:pt>
                <c:pt idx="4">
                  <c:v>30.884405888449038</c:v>
                </c:pt>
                <c:pt idx="5">
                  <c:v>30.915214795058578</c:v>
                </c:pt>
                <c:pt idx="6">
                  <c:v>30.951933226590857</c:v>
                </c:pt>
                <c:pt idx="7">
                  <c:v>30.994050549133988</c:v>
                </c:pt>
                <c:pt idx="8">
                  <c:v>31.041004762437506</c:v>
                </c:pt>
                <c:pt idx="9">
                  <c:v>31.092197879755336</c:v>
                </c:pt>
                <c:pt idx="10">
                  <c:v>31.147010563324038</c:v>
                </c:pt>
                <c:pt idx="11">
                  <c:v>31.204815433568044</c:v>
                </c:pt>
                <c:pt idx="12">
                  <c:v>31.26498866788023</c:v>
                </c:pt>
                <c:pt idx="13">
                  <c:v>31.32691969176274</c:v>
                </c:pt>
                <c:pt idx="14">
                  <c:v>31.39001892394145</c:v>
                </c:pt>
                <c:pt idx="15">
                  <c:v>31.453723659119582</c:v>
                </c:pt>
                <c:pt idx="16">
                  <c:v>31.517502255826702</c:v>
                </c:pt>
                <c:pt idx="17">
                  <c:v>31.580856845864812</c:v>
                </c:pt>
                <c:pt idx="18">
                  <c:v>31.643324802427667</c:v>
                </c:pt>
                <c:pt idx="19">
                  <c:v>31.704479203286926</c:v>
                </c:pt>
                <c:pt idx="20">
                  <c:v>31.763928510389178</c:v>
                </c:pt>
                <c:pt idx="21">
                  <c:v>31.82131566365313</c:v>
                </c:pt>
                <c:pt idx="22">
                  <c:v>31.876316759251203</c:v>
                </c:pt>
                <c:pt idx="23">
                  <c:v>31.928639454464005</c:v>
                </c:pt>
                <c:pt idx="24">
                  <c:v>31.978021214439003</c:v>
                </c:pt>
                <c:pt idx="25">
                  <c:v>32.02422749210638</c:v>
                </c:pt>
                <c:pt idx="26">
                  <c:v>32.06704991168236</c:v>
                </c:pt>
                <c:pt idx="27">
                  <c:v>32.10630450875748</c:v>
                </c:pt>
                <c:pt idx="28">
                  <c:v>32.14183006577068</c:v>
                </c:pt>
                <c:pt idx="29">
                  <c:v>32.173486570401735</c:v>
                </c:pt>
                <c:pt idx="30">
                  <c:v>32.20115381569247</c:v>
                </c:pt>
                <c:pt idx="31">
                  <c:v>32.22473015413407</c:v>
                </c:pt>
                <c:pt idx="32">
                  <c:v>32.24413141315512</c:v>
                </c:pt>
                <c:pt idx="33">
                  <c:v>32.259289976071116</c:v>
                </c:pt>
                <c:pt idx="34">
                  <c:v>32.27015403030976</c:v>
                </c:pt>
                <c:pt idx="35">
                  <c:v>32.27668698335513</c:v>
                </c:pt>
                <c:pt idx="36">
                  <c:v>32.278867046222764</c:v>
                </c:pt>
              </c:numCache>
            </c:numRef>
          </c:yVal>
          <c:smooth val="0"/>
        </c:ser>
        <c:ser>
          <c:idx val="14"/>
          <c:order val="14"/>
          <c:tx>
            <c:strRef>
              <c:f>'Echo-Geometry-Forward'!$P$18</c:f>
              <c:strCache>
                <c:ptCount val="1"/>
                <c:pt idx="0">
                  <c:v>70.0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marker>
          <c:xVal>
            <c:numRef>
              <c:f>'Echo-Geometry-Forward'!$P$60:$P$96</c:f>
              <c:numCache>
                <c:ptCount val="37"/>
                <c:pt idx="0">
                  <c:v>400.00000002332257</c:v>
                </c:pt>
                <c:pt idx="1">
                  <c:v>400.14792925543685</c:v>
                </c:pt>
                <c:pt idx="2">
                  <c:v>400.58993953344935</c:v>
                </c:pt>
                <c:pt idx="3">
                  <c:v>401.32074583154684</c:v>
                </c:pt>
                <c:pt idx="4">
                  <c:v>402.3316949659019</c:v>
                </c:pt>
                <c:pt idx="5">
                  <c:v>403.61098797430924</c:v>
                </c:pt>
                <c:pt idx="6">
                  <c:v>405.1439720646558</c:v>
                </c:pt>
                <c:pt idx="7">
                  <c:v>406.9134853560085</c:v>
                </c:pt>
                <c:pt idx="8">
                  <c:v>408.9002361477693</c:v>
                </c:pt>
                <c:pt idx="9">
                  <c:v>411.08319861395455</c:v>
                </c:pt>
                <c:pt idx="10">
                  <c:v>413.4400083926486</c:v>
                </c:pt>
                <c:pt idx="11">
                  <c:v>415.9473441247644</c:v>
                </c:pt>
                <c:pt idx="12">
                  <c:v>418.58128414339996</c:v>
                </c:pt>
                <c:pt idx="13">
                  <c:v>421.3176308075247</c:v>
                </c:pt>
                <c:pt idx="14">
                  <c:v>424.1321980772377</c:v>
                </c:pt>
                <c:pt idx="15">
                  <c:v>427.0010606156447</c:v>
                </c:pt>
                <c:pt idx="16">
                  <c:v>429.9007648546144</c:v>
                </c:pt>
                <c:pt idx="17">
                  <c:v>432.80850404841016</c:v>
                </c:pt>
                <c:pt idx="18">
                  <c:v>435.7022603955161</c:v>
                </c:pt>
                <c:pt idx="19">
                  <c:v>438.56091790956157</c:v>
                </c:pt>
                <c:pt idx="20">
                  <c:v>441.36434995743366</c:v>
                </c:pt>
                <c:pt idx="21">
                  <c:v>444.09348535035446</c:v>
                </c:pt>
                <c:pt idx="22">
                  <c:v>446.7303566571757</c:v>
                </c:pt>
                <c:pt idx="23">
                  <c:v>449.25813407962306</c:v>
                </c:pt>
                <c:pt idx="24">
                  <c:v>451.66114784235845</c:v>
                </c:pt>
                <c:pt idx="25">
                  <c:v>453.9249016472627</c:v>
                </c:pt>
                <c:pt idx="26">
                  <c:v>456.03607934909746</c:v>
                </c:pt>
                <c:pt idx="27">
                  <c:v>457.98254664611136</c:v>
                </c:pt>
                <c:pt idx="28">
                  <c:v>459.7533492537057</c:v>
                </c:pt>
                <c:pt idx="29">
                  <c:v>461.33870874583477</c:v>
                </c:pt>
                <c:pt idx="30">
                  <c:v>462.7300170072825</c:v>
                </c:pt>
                <c:pt idx="31">
                  <c:v>463.91983003790585</c:v>
                </c:pt>
                <c:pt idx="32">
                  <c:v>464.90186168340966</c:v>
                </c:pt>
                <c:pt idx="33">
                  <c:v>465.6709777317453</c:v>
                </c:pt>
                <c:pt idx="34">
                  <c:v>466.2231907048638</c:v>
                </c:pt>
                <c:pt idx="35">
                  <c:v>466.55565558786105</c:v>
                </c:pt>
                <c:pt idx="36">
                  <c:v>466.6666666735139</c:v>
                </c:pt>
              </c:numCache>
            </c:numRef>
          </c:xVal>
          <c:yVal>
            <c:numRef>
              <c:f>'Echo-Geometry-Forward'!$P$101:$P$137</c:f>
              <c:numCache>
                <c:ptCount val="37"/>
                <c:pt idx="0">
                  <c:v>32.27886704660422</c:v>
                </c:pt>
                <c:pt idx="1">
                  <c:v>32.281831687492534</c:v>
                </c:pt>
                <c:pt idx="2">
                  <c:v>32.29068396499187</c:v>
                </c:pt>
                <c:pt idx="3">
                  <c:v>32.305300289801934</c:v>
                </c:pt>
                <c:pt idx="4">
                  <c:v>32.325479087405554</c:v>
                </c:pt>
                <c:pt idx="5">
                  <c:v>32.350947083712754</c:v>
                </c:pt>
                <c:pt idx="6">
                  <c:v>32.381367497899255</c:v>
                </c:pt>
                <c:pt idx="7">
                  <c:v>32.41634962144843</c:v>
                </c:pt>
                <c:pt idx="8">
                  <c:v>32.45545922094093</c:v>
                </c:pt>
                <c:pt idx="9">
                  <c:v>32.4982292140786</c:v>
                </c:pt>
                <c:pt idx="10">
                  <c:v>32.54417012513114</c:v>
                </c:pt>
                <c:pt idx="11">
                  <c:v>32.5927799138934</c:v>
                </c:pt>
                <c:pt idx="12">
                  <c:v>32.64355287639739</c:v>
                </c:pt>
                <c:pt idx="13">
                  <c:v>32.6959874223297</c:v>
                </c:pt>
                <c:pt idx="14">
                  <c:v>32.749592632622836</c:v>
                </c:pt>
                <c:pt idx="15">
                  <c:v>32.80389358398354</c:v>
                </c:pt>
                <c:pt idx="16">
                  <c:v>32.858435491761426</c:v>
                </c:pt>
                <c:pt idx="17">
                  <c:v>32.91278676808956</c:v>
                </c:pt>
                <c:pt idx="18">
                  <c:v>32.966541120271785</c:v>
                </c:pt>
                <c:pt idx="19">
                  <c:v>33.019318827787686</c:v>
                </c:pt>
                <c:pt idx="20">
                  <c:v>33.07076733834582</c:v>
                </c:pt>
                <c:pt idx="21">
                  <c:v>33.12056131739321</c:v>
                </c:pt>
                <c:pt idx="22">
                  <c:v>33.16840227425962</c:v>
                </c:pt>
                <c:pt idx="23">
                  <c:v>33.2140178740198</c:v>
                </c:pt>
                <c:pt idx="24">
                  <c:v>33.257161028971296</c:v>
                </c:pt>
                <c:pt idx="25">
                  <c:v>33.297608848602415</c:v>
                </c:pt>
                <c:pt idx="26">
                  <c:v>33.33516151287893</c:v>
                </c:pt>
                <c:pt idx="27">
                  <c:v>33.36964112107466</c:v>
                </c:pt>
                <c:pt idx="28">
                  <c:v>33.400890557424646</c:v>
                </c:pt>
                <c:pt idx="29">
                  <c:v>33.42877240562444</c:v>
                </c:pt>
                <c:pt idx="30">
                  <c:v>33.4531679365565</c:v>
                </c:pt>
                <c:pt idx="31">
                  <c:v>33.47397618744904</c:v>
                </c:pt>
                <c:pt idx="32">
                  <c:v>33.49111314578509</c:v>
                </c:pt>
                <c:pt idx="33">
                  <c:v>33.50451104748979</c:v>
                </c:pt>
                <c:pt idx="34">
                  <c:v>33.51411779604541</c:v>
                </c:pt>
                <c:pt idx="35">
                  <c:v>33.5198965070433</c:v>
                </c:pt>
                <c:pt idx="36">
                  <c:v>33.52182518123257</c:v>
                </c:pt>
              </c:numCache>
            </c:numRef>
          </c:yVal>
          <c:smooth val="0"/>
        </c:ser>
        <c:ser>
          <c:idx val="15"/>
          <c:order val="15"/>
          <c:tx>
            <c:strRef>
              <c:f>'Echo-Geometry-Forward'!$Q$18</c:f>
              <c:strCache>
                <c:ptCount val="1"/>
                <c:pt idx="0">
                  <c:v>80.0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marker>
          <c:xVal>
            <c:numRef>
              <c:f>'Echo-Geometry-Forward'!$Q$60:$Q$96</c:f>
              <c:numCache>
                <c:ptCount val="37"/>
                <c:pt idx="0">
                  <c:v>466.6666667235607</c:v>
                </c:pt>
                <c:pt idx="1">
                  <c:v>466.8115855457103</c:v>
                </c:pt>
                <c:pt idx="2">
                  <c:v>467.2447029487048</c:v>
                </c:pt>
                <c:pt idx="3">
                  <c:v>467.9611397260103</c:v>
                </c:pt>
                <c:pt idx="4">
                  <c:v>468.9528903112565</c:v>
                </c:pt>
                <c:pt idx="5">
                  <c:v>470.20900491236046</c:v>
                </c:pt>
                <c:pt idx="6">
                  <c:v>471.71583068545016</c:v>
                </c:pt>
                <c:pt idx="7">
                  <c:v>473.45729967705364</c:v>
                </c:pt>
                <c:pt idx="8">
                  <c:v>475.4152499329666</c:v>
                </c:pt>
                <c:pt idx="9">
                  <c:v>477.5697659168611</c:v>
                </c:pt>
                <c:pt idx="10">
                  <c:v>479.89952513364057</c:v>
                </c:pt>
                <c:pt idx="11">
                  <c:v>482.3821393899048</c:v>
                </c:pt>
                <c:pt idx="12">
                  <c:v>484.9944811756913</c:v>
                </c:pt>
                <c:pt idx="13">
                  <c:v>487.7129879446355</c:v>
                </c:pt>
                <c:pt idx="14">
                  <c:v>490.5139393646878</c:v>
                </c:pt>
                <c:pt idx="15">
                  <c:v>493.3737047254177</c:v>
                </c:pt>
                <c:pt idx="16">
                  <c:v>496.268959500925</c:v>
                </c:pt>
                <c:pt idx="17">
                  <c:v>499.17687151998393</c:v>
                </c:pt>
                <c:pt idx="18">
                  <c:v>502.0752582766185</c:v>
                </c:pt>
                <c:pt idx="19">
                  <c:v>504.9427176499423</c:v>
                </c:pt>
                <c:pt idx="20">
                  <c:v>507.7587347383436</c:v>
                </c:pt>
                <c:pt idx="21">
                  <c:v>510.50376770668345</c:v>
                </c:pt>
                <c:pt idx="22">
                  <c:v>513.1593155540518</c:v>
                </c:pt>
                <c:pt idx="23">
                  <c:v>515.7079705872467</c:v>
                </c:pt>
                <c:pt idx="24">
                  <c:v>518.1334581772513</c:v>
                </c:pt>
                <c:pt idx="25">
                  <c:v>520.4206661194407</c:v>
                </c:pt>
                <c:pt idx="26">
                  <c:v>522.5556656410902</c:v>
                </c:pt>
                <c:pt idx="27">
                  <c:v>524.5257258220734</c:v>
                </c:pt>
                <c:pt idx="28">
                  <c:v>526.3193229299233</c:v>
                </c:pt>
                <c:pt idx="29">
                  <c:v>527.9261459269281</c:v>
                </c:pt>
                <c:pt idx="30">
                  <c:v>529.3370991887908</c:v>
                </c:pt>
                <c:pt idx="31">
                  <c:v>530.5443032830137</c:v>
                </c:pt>
                <c:pt idx="32">
                  <c:v>531.5410944898326</c:v>
                </c:pt>
                <c:pt idx="33">
                  <c:v>532.3220236074076</c:v>
                </c:pt>
                <c:pt idx="34">
                  <c:v>532.8828544631546</c:v>
                </c:pt>
                <c:pt idx="35">
                  <c:v>533.2205624517167</c:v>
                </c:pt>
                <c:pt idx="36">
                  <c:v>533.3333333431087</c:v>
                </c:pt>
              </c:numCache>
            </c:numRef>
          </c:xVal>
          <c:yVal>
            <c:numRef>
              <c:f>'Echo-Geometry-Forward'!$Q$101:$Q$137</c:f>
              <c:numCache>
                <c:ptCount val="37"/>
                <c:pt idx="0">
                  <c:v>33.52182518210198</c:v>
                </c:pt>
                <c:pt idx="1">
                  <c:v>33.524342315130696</c:v>
                </c:pt>
                <c:pt idx="2">
                  <c:v>33.53186089992628</c:v>
                </c:pt>
                <c:pt idx="3">
                  <c:v>33.544283422319154</c:v>
                </c:pt>
                <c:pt idx="4">
                  <c:v>33.56145043034221</c:v>
                </c:pt>
                <c:pt idx="5">
                  <c:v>33.583144939492776</c:v>
                </c:pt>
                <c:pt idx="6">
                  <c:v>33.60909822598601</c:v>
                </c:pt>
                <c:pt idx="7">
                  <c:v>33.638996679177936</c:v>
                </c:pt>
                <c:pt idx="8">
                  <c:v>33.67248935112816</c:v>
                </c:pt>
                <c:pt idx="9">
                  <c:v>33.7091958387089</c:v>
                </c:pt>
                <c:pt idx="10">
                  <c:v>33.748714158898146</c:v>
                </c:pt>
                <c:pt idx="11">
                  <c:v>33.79062832433159</c:v>
                </c:pt>
                <c:pt idx="12">
                  <c:v>33.83451538593094</c:v>
                </c:pt>
                <c:pt idx="13">
                  <c:v>33.87995177463253</c:v>
                </c:pt>
                <c:pt idx="14">
                  <c:v>33.92651883816787</c:v>
                </c:pt>
                <c:pt idx="15">
                  <c:v>33.973807526462444</c:v>
                </c:pt>
                <c:pt idx="16">
                  <c:v>34.02142222737321</c:v>
                </c:pt>
                <c:pt idx="17">
                  <c:v>34.06898379178315</c:v>
                </c:pt>
                <c:pt idx="18">
                  <c:v>34.11613181351294</c:v>
                </c:pt>
                <c:pt idx="19">
                  <c:v>34.16252624607813</c:v>
                </c:pt>
                <c:pt idx="20">
                  <c:v>34.20784844656363</c:v>
                </c:pt>
                <c:pt idx="21">
                  <c:v>34.251801738581605</c:v>
                </c:pt>
                <c:pt idx="22">
                  <c:v>34.294111583177525</c:v>
                </c:pt>
                <c:pt idx="23">
                  <c:v>34.33452544022711</c:v>
                </c:pt>
                <c:pt idx="24">
                  <c:v>34.372812394634025</c:v>
                </c:pt>
                <c:pt idx="25">
                  <c:v>34.408762612523596</c:v>
                </c:pt>
                <c:pt idx="26">
                  <c:v>34.44218668338615</c:v>
                </c:pt>
                <c:pt idx="27">
                  <c:v>34.472914895272446</c:v>
                </c:pt>
                <c:pt idx="28">
                  <c:v>34.50079648200869</c:v>
                </c:pt>
                <c:pt idx="29">
                  <c:v>34.52569887415435</c:v>
                </c:pt>
                <c:pt idx="30">
                  <c:v>34.547506979137694</c:v>
                </c:pt>
                <c:pt idx="31">
                  <c:v>34.566122510660776</c:v>
                </c:pt>
                <c:pt idx="32">
                  <c:v>34.581463383006515</c:v>
                </c:pt>
                <c:pt idx="33">
                  <c:v>34.5934631822169</c:v>
                </c:pt>
                <c:pt idx="34">
                  <c:v>34.60207072313432</c:v>
                </c:pt>
                <c:pt idx="35">
                  <c:v>34.60724969889994</c:v>
                </c:pt>
                <c:pt idx="36">
                  <c:v>34.608978427715314</c:v>
                </c:pt>
              </c:numCache>
            </c:numRef>
          </c:yVal>
          <c:smooth val="0"/>
        </c:ser>
        <c:ser>
          <c:idx val="16"/>
          <c:order val="16"/>
          <c:tx>
            <c:strRef>
              <c:f>'Echo-Geometry-Forward'!$R$18</c:f>
              <c:strCache>
                <c:ptCount val="1"/>
                <c:pt idx="0">
                  <c:v>90.0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marker>
          <c:xVal>
            <c:numRef>
              <c:f>'Echo-Geometry-Forward'!$R$60:$R$96</c:f>
              <c:numCache>
                <c:ptCount val="37"/>
                <c:pt idx="0">
                  <c:v>533.3333333644285</c:v>
                </c:pt>
                <c:pt idx="1">
                  <c:v>533.4759939947736</c:v>
                </c:pt>
                <c:pt idx="2">
                  <c:v>533.9024353258562</c:v>
                </c:pt>
                <c:pt idx="3">
                  <c:v>534.608068068783</c:v>
                </c:pt>
                <c:pt idx="4">
                  <c:v>535.5853508360512</c:v>
                </c:pt>
                <c:pt idx="5">
                  <c:v>536.8239456179806</c:v>
                </c:pt>
                <c:pt idx="6">
                  <c:v>538.3109249078858</c:v>
                </c:pt>
                <c:pt idx="7">
                  <c:v>540.0310210096046</c:v>
                </c:pt>
                <c:pt idx="8">
                  <c:v>541.9669068567755</c:v>
                </c:pt>
                <c:pt idx="9">
                  <c:v>544.0994972534237</c:v>
                </c:pt>
                <c:pt idx="10">
                  <c:v>546.4082597796329</c:v>
                </c:pt>
                <c:pt idx="11">
                  <c:v>548.8715255619212</c:v>
                </c:pt>
                <c:pt idx="12">
                  <c:v>551.4667915105844</c:v>
                </c:pt>
                <c:pt idx="13">
                  <c:v>554.1710072883296</c:v>
                </c:pt>
                <c:pt idx="14">
                  <c:v>556.9608420209062</c:v>
                </c:pt>
                <c:pt idx="15">
                  <c:v>559.8129274462664</c:v>
                </c:pt>
                <c:pt idx="16">
                  <c:v>562.7040757179093</c:v>
                </c:pt>
                <c:pt idx="17">
                  <c:v>565.6114713650559</c:v>
                </c:pt>
                <c:pt idx="18">
                  <c:v>568.5128379379142</c:v>
                </c:pt>
                <c:pt idx="19">
                  <c:v>571.3865806303993</c:v>
                </c:pt>
                <c:pt idx="20">
                  <c:v>574.2119066955927</c:v>
                </c:pt>
                <c:pt idx="21">
                  <c:v>576.9689257837442</c:v>
                </c:pt>
                <c:pt idx="22">
                  <c:v>579.6387324770594</c:v>
                </c:pt>
                <c:pt idx="23">
                  <c:v>582.2034733088161</c:v>
                </c:pt>
                <c:pt idx="24">
                  <c:v>584.6464004723155</c:v>
                </c:pt>
                <c:pt idx="25">
                  <c:v>586.9519142790606</c:v>
                </c:pt>
                <c:pt idx="26">
                  <c:v>589.1055962406899</c:v>
                </c:pt>
                <c:pt idx="27">
                  <c:v>591.0942344454272</c:v>
                </c:pt>
                <c:pt idx="28">
                  <c:v>592.9058426916976</c:v>
                </c:pt>
                <c:pt idx="29">
                  <c:v>594.5296746393437</c:v>
                </c:pt>
                <c:pt idx="30">
                  <c:v>595.9562340489332</c:v>
                </c:pt>
                <c:pt idx="31">
                  <c:v>597.1772820057884</c:v>
                </c:pt>
                <c:pt idx="32">
                  <c:v>598.1858418689912</c:v>
                </c:pt>
                <c:pt idx="33">
                  <c:v>598.9762025468357</c:v>
                </c:pt>
                <c:pt idx="34">
                  <c:v>599.5439205777056</c:v>
                </c:pt>
                <c:pt idx="35">
                  <c:v>599.8858213876274</c:v>
                </c:pt>
                <c:pt idx="36">
                  <c:v>600.0000000130708</c:v>
                </c:pt>
              </c:numCache>
            </c:numRef>
          </c:xVal>
          <c:yVal>
            <c:numRef>
              <c:f>'Echo-Geometry-Forward'!$R$101:$R$137</c:f>
              <c:numCache>
                <c:ptCount val="37"/>
                <c:pt idx="0">
                  <c:v>34.60897842804211</c:v>
                </c:pt>
                <c:pt idx="1">
                  <c:v>34.61116486075696</c:v>
                </c:pt>
                <c:pt idx="2">
                  <c:v>34.61769726855376</c:v>
                </c:pt>
                <c:pt idx="3">
                  <c:v>34.628495669157864</c:v>
                </c:pt>
                <c:pt idx="4">
                  <c:v>34.643429032480825</c:v>
                </c:pt>
                <c:pt idx="5">
                  <c:v>34.66231855727203</c:v>
                </c:pt>
                <c:pt idx="6">
                  <c:v>34.684942007823196</c:v>
                </c:pt>
                <c:pt idx="7">
                  <c:v>34.711038887761674</c:v>
                </c:pt>
                <c:pt idx="8">
                  <c:v>34.74031620129701</c:v>
                </c:pt>
                <c:pt idx="9">
                  <c:v>34.77245454525705</c:v>
                </c:pt>
                <c:pt idx="10">
                  <c:v>34.80711428660941</c:v>
                </c:pt>
                <c:pt idx="11">
                  <c:v>34.843941606404144</c:v>
                </c:pt>
                <c:pt idx="12">
                  <c:v>34.88257422766494</c:v>
                </c:pt>
                <c:pt idx="13">
                  <c:v>34.922646686922256</c:v>
                </c:pt>
                <c:pt idx="14">
                  <c:v>34.9637950524308</c:v>
                </c:pt>
                <c:pt idx="15">
                  <c:v>35.00566103308812</c:v>
                </c:pt>
                <c:pt idx="16">
                  <c:v>35.04789545814687</c:v>
                </c:pt>
                <c:pt idx="17">
                  <c:v>35.09016113752512</c:v>
                </c:pt>
                <c:pt idx="18">
                  <c:v>35.132135135327694</c:v>
                </c:pt>
                <c:pt idx="19">
                  <c:v>35.17351050528035</c:v>
                </c:pt>
                <c:pt idx="20">
                  <c:v>35.213997546825546</c:v>
                </c:pt>
                <c:pt idx="21">
                  <c:v>35.253324645590155</c:v>
                </c:pt>
                <c:pt idx="22">
                  <c:v>35.29123876287479</c:v>
                </c:pt>
                <c:pt idx="23">
                  <c:v>35.32750563677183</c:v>
                </c:pt>
                <c:pt idx="24">
                  <c:v>35.36190975342867</c:v>
                </c:pt>
                <c:pt idx="25">
                  <c:v>35.39425414162552</c:v>
                </c:pt>
                <c:pt idx="26">
                  <c:v>35.42436003785819</c:v>
                </c:pt>
                <c:pt idx="27">
                  <c:v>35.452066462979296</c:v>
                </c:pt>
                <c:pt idx="28">
                  <c:v>35.47722974548889</c:v>
                </c:pt>
                <c:pt idx="29">
                  <c:v>35.499723020997465</c:v>
                </c:pt>
                <c:pt idx="30">
                  <c:v>35.51943573233453</c:v>
                </c:pt>
                <c:pt idx="31">
                  <c:v>35.53627315030389</c:v>
                </c:pt>
                <c:pt idx="32">
                  <c:v>35.55015593119501</c:v>
                </c:pt>
                <c:pt idx="33">
                  <c:v>35.56101972382254</c:v>
                </c:pt>
                <c:pt idx="34">
                  <c:v>35.56881483602642</c:v>
                </c:pt>
                <c:pt idx="35">
                  <c:v>35.57350596816151</c:v>
                </c:pt>
                <c:pt idx="36">
                  <c:v>35.57507201923584</c:v>
                </c:pt>
              </c:numCache>
            </c:numRef>
          </c:yVal>
          <c:smooth val="0"/>
        </c:ser>
        <c:ser>
          <c:idx val="17"/>
          <c:order val="17"/>
          <c:tx>
            <c:strRef>
              <c:f>'Echo-Geometry-Forward'!$S$18</c:f>
              <c:strCache>
                <c:ptCount val="1"/>
                <c:pt idx="0">
                  <c:v>100.0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marker>
          <c:xVal>
            <c:numRef>
              <c:f>'Echo-Geometry-Forward'!$S$60:$S$96</c:f>
              <c:numCache>
                <c:ptCount val="37"/>
                <c:pt idx="0">
                  <c:v>599.9999998059817</c:v>
                </c:pt>
                <c:pt idx="1">
                  <c:v>600.1409040178089</c:v>
                </c:pt>
                <c:pt idx="2">
                  <c:v>600.5621491282948</c:v>
                </c:pt>
                <c:pt idx="3">
                  <c:v>601.2593631080091</c:v>
                </c:pt>
                <c:pt idx="4">
                  <c:v>602.2253529777671</c:v>
                </c:pt>
                <c:pt idx="5">
                  <c:v>603.4502416821632</c:v>
                </c:pt>
                <c:pt idx="6">
                  <c:v>604.9216510010972</c:v>
                </c:pt>
                <c:pt idx="7">
                  <c:v>606.6249230904825</c:v>
                </c:pt>
                <c:pt idx="8">
                  <c:v>608.5433719513903</c:v>
                </c:pt>
                <c:pt idx="9">
                  <c:v>610.6585556456713</c:v>
                </c:pt>
                <c:pt idx="10">
                  <c:v>612.9505601817592</c:v>
                </c:pt>
                <c:pt idx="11">
                  <c:v>615.3982866031446</c:v>
                </c:pt>
                <c:pt idx="12">
                  <c:v>617.9797338056482</c:v>
                </c:pt>
                <c:pt idx="13">
                  <c:v>620.6722708539847</c:v>
                </c:pt>
                <c:pt idx="14">
                  <c:v>623.4528939316558</c:v>
                </c:pt>
                <c:pt idx="15">
                  <c:v>626.2984644257633</c:v>
                </c:pt>
                <c:pt idx="16">
                  <c:v>629.1859259288341</c:v>
                </c:pt>
                <c:pt idx="17">
                  <c:v>632.0924990705769</c:v>
                </c:pt>
                <c:pt idx="18">
                  <c:v>634.9958540373636</c:v>
                </c:pt>
                <c:pt idx="19">
                  <c:v>637.874261383586</c:v>
                </c:pt>
                <c:pt idx="20">
                  <c:v>640.7067222917987</c:v>
                </c:pt>
                <c:pt idx="21">
                  <c:v>643.4730798153387</c:v>
                </c:pt>
                <c:pt idx="22">
                  <c:v>646.1541128625829</c:v>
                </c:pt>
                <c:pt idx="23">
                  <c:v>648.73161478391</c:v>
                </c:pt>
                <c:pt idx="24">
                  <c:v>651.1884584284251</c:v>
                </c:pt>
                <c:pt idx="25">
                  <c:v>653.5086494730307</c:v>
                </c:pt>
                <c:pt idx="26">
                  <c:v>655.6773697135758</c:v>
                </c:pt>
                <c:pt idx="27">
                  <c:v>657.6810118647481</c:v>
                </c:pt>
                <c:pt idx="28">
                  <c:v>659.5072072564207</c:v>
                </c:pt>
                <c:pt idx="29">
                  <c:v>661.1448476500818</c:v>
                </c:pt>
                <c:pt idx="30">
                  <c:v>662.5841022372745</c:v>
                </c:pt>
                <c:pt idx="31">
                  <c:v>663.8164307277534</c:v>
                </c:pt>
                <c:pt idx="32">
                  <c:v>664.8345932911368</c:v>
                </c:pt>
                <c:pt idx="33">
                  <c:v>665.6326579836691</c:v>
                </c:pt>
                <c:pt idx="34">
                  <c:v>666.2060061711519</c:v>
                </c:pt>
                <c:pt idx="35">
                  <c:v>666.5513363497997</c:v>
                </c:pt>
                <c:pt idx="36">
                  <c:v>666.6666666833955</c:v>
                </c:pt>
              </c:numCache>
            </c:numRef>
          </c:xVal>
          <c:yVal>
            <c:numRef>
              <c:f>'Echo-Geometry-Forward'!$S$101:$S$137</c:f>
              <c:numCache>
                <c:ptCount val="37"/>
                <c:pt idx="0">
                  <c:v>35.5750720163957</c:v>
                </c:pt>
                <c:pt idx="1">
                  <c:v>35.57700424109506</c:v>
                </c:pt>
                <c:pt idx="2">
                  <c:v>35.582778228934274</c:v>
                </c:pt>
                <c:pt idx="3">
                  <c:v>35.59232648392392</c:v>
                </c:pt>
                <c:pt idx="4">
                  <c:v>35.60553826817554</c:v>
                </c:pt>
                <c:pt idx="5">
                  <c:v>35.62226215091605</c:v>
                </c:pt>
                <c:pt idx="6">
                  <c:v>35.64230939503493</c:v>
                </c:pt>
                <c:pt idx="7">
                  <c:v>35.66545802419463</c:v>
                </c:pt>
                <c:pt idx="8">
                  <c:v>35.69145738920121</c:v>
                </c:pt>
                <c:pt idx="9">
                  <c:v>35.72003304426514</c:v>
                </c:pt>
                <c:pt idx="10">
                  <c:v>35.75089174852114</c:v>
                </c:pt>
                <c:pt idx="11">
                  <c:v>35.78372642371643</c:v>
                </c:pt>
                <c:pt idx="12">
                  <c:v>35.81822092255862</c:v>
                </c:pt>
                <c:pt idx="13">
                  <c:v>35.85405449076238</c:v>
                </c:pt>
                <c:pt idx="14">
                  <c:v>35.89090583637945</c:v>
                </c:pt>
                <c:pt idx="15">
                  <c:v>35.92845674998779</c:v>
                </c:pt>
                <c:pt idx="16">
                  <c:v>35.966395246787854</c:v>
                </c:pt>
                <c:pt idx="17">
                  <c:v>36.004418225311014</c:v>
                </c:pt>
                <c:pt idx="18">
                  <c:v>36.04223365660192</c:v>
                </c:pt>
                <c:pt idx="19">
                  <c:v>36.079562332242034</c:v>
                </c:pt>
                <c:pt idx="20">
                  <c:v>36.11613920967136</c:v>
                </c:pt>
                <c:pt idx="21">
                  <c:v>36.151714399441786</c:v>
                </c:pt>
                <c:pt idx="22">
                  <c:v>36.1860538419385</c:v>
                </c:pt>
                <c:pt idx="23">
                  <c:v>36.21893972142108</c:v>
                </c:pt>
                <c:pt idx="24">
                  <c:v>36.25017066362504</c:v>
                </c:pt>
                <c:pt idx="25">
                  <c:v>36.27956176021887</c:v>
                </c:pt>
                <c:pt idx="26">
                  <c:v>36.30694445963166</c:v>
                </c:pt>
                <c:pt idx="27">
                  <c:v>36.33216635955309</c:v>
                </c:pt>
                <c:pt idx="28">
                  <c:v>36.35509093206467</c:v>
                </c:pt>
                <c:pt idx="29">
                  <c:v>36.375597208109056</c:v>
                </c:pt>
                <c:pt idx="30">
                  <c:v>36.393579443987356</c:v>
                </c:pt>
                <c:pt idx="31">
                  <c:v>36.40894678888078</c:v>
                </c:pt>
                <c:pt idx="32">
                  <c:v>36.42162296906229</c:v>
                </c:pt>
                <c:pt idx="33">
                  <c:v>36.43154600150505</c:v>
                </c:pt>
                <c:pt idx="34">
                  <c:v>36.438667946984864</c:v>
                </c:pt>
                <c:pt idx="35">
                  <c:v>36.44295471048416</c:v>
                </c:pt>
                <c:pt idx="36">
                  <c:v>36.44438589488596</c:v>
                </c:pt>
              </c:numCache>
            </c:numRef>
          </c:yVal>
          <c:smooth val="0"/>
        </c:ser>
        <c:axId val="11327641"/>
        <c:axId val="34839906"/>
      </c:scatterChart>
      <c:valAx>
        <c:axId val="11327641"/>
        <c:scaling>
          <c:orientation val="minMax"/>
          <c:max val="700"/>
          <c:min val="0"/>
        </c:scaling>
        <c:axPos val="t"/>
        <c:title>
          <c:tx>
            <c:rich>
              <a:bodyPr vert="horz" rot="0" anchor="ctr"/>
              <a:lstStyle/>
              <a:p>
                <a:pPr algn="ctr">
                  <a:defRPr/>
                </a:pPr>
                <a:r>
                  <a:rPr lang="en-US" cap="none" sz="800" b="1" i="0" u="none" baseline="0">
                    <a:latin typeface="Arial"/>
                    <a:ea typeface="Arial"/>
                    <a:cs typeface="Arial"/>
                  </a:rPr>
                  <a:t>Excess delay (usec)</a:t>
                </a:r>
              </a:p>
            </c:rich>
          </c:tx>
          <c:layout/>
          <c:overlay val="0"/>
          <c:spPr>
            <a:noFill/>
            <a:ln>
              <a:noFill/>
            </a:ln>
          </c:spPr>
        </c:title>
        <c:majorGridlines>
          <c:spPr>
            <a:ln w="3175">
              <a:solidFill>
                <a:srgbClr val="969696"/>
              </a:solidFill>
              <a:prstDash val="dash"/>
            </a:ln>
          </c:spPr>
        </c:majorGridlines>
        <c:delete val="0"/>
        <c:numFmt formatCode="0" sourceLinked="0"/>
        <c:majorTickMark val="out"/>
        <c:minorTickMark val="none"/>
        <c:tickLblPos val="nextTo"/>
        <c:crossAx val="34839906"/>
        <c:crosses val="max"/>
        <c:crossBetween val="midCat"/>
        <c:dispUnits/>
      </c:valAx>
      <c:valAx>
        <c:axId val="34839906"/>
        <c:scaling>
          <c:orientation val="maxMin"/>
          <c:min val="0"/>
        </c:scaling>
        <c:axPos val="l"/>
        <c:title>
          <c:tx>
            <c:rich>
              <a:bodyPr vert="horz" rot="-5400000" anchor="ctr"/>
              <a:lstStyle/>
              <a:p>
                <a:pPr algn="ctr">
                  <a:defRPr/>
                </a:pPr>
                <a:r>
                  <a:rPr lang="en-US" cap="none" sz="800" b="1" i="0" u="none" baseline="0">
                    <a:latin typeface="Arial"/>
                    <a:ea typeface="Arial"/>
                    <a:cs typeface="Arial"/>
                  </a:rPr>
                  <a:t>Attenuation (dB)</a:t>
                </a:r>
              </a:p>
            </c:rich>
          </c:tx>
          <c:layout/>
          <c:overlay val="0"/>
          <c:spPr>
            <a:noFill/>
            <a:ln>
              <a:noFill/>
            </a:ln>
          </c:spPr>
        </c:title>
        <c:majorGridlines/>
        <c:delete val="0"/>
        <c:numFmt formatCode="0" sourceLinked="0"/>
        <c:majorTickMark val="out"/>
        <c:minorTickMark val="none"/>
        <c:tickLblPos val="nextTo"/>
        <c:crossAx val="11327641"/>
        <c:crosses val="max"/>
        <c:crossBetween val="midCat"/>
        <c:dispUnits/>
      </c:valAx>
      <c:spPr>
        <a:solidFill>
          <a:srgbClr val="FFFFFF"/>
        </a:solidFill>
        <a:ln w="254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Multipath scatter plot
(Free space and CPE antenna directivity)</a:t>
            </a:r>
          </a:p>
        </c:rich>
      </c:tx>
      <c:layout/>
      <c:spPr>
        <a:noFill/>
        <a:ln>
          <a:noFill/>
        </a:ln>
      </c:spPr>
    </c:title>
    <c:plotArea>
      <c:layout>
        <c:manualLayout>
          <c:xMode val="edge"/>
          <c:yMode val="edge"/>
          <c:x val="0.0425"/>
          <c:y val="0.09525"/>
          <c:w val="0.88075"/>
          <c:h val="0.85125"/>
        </c:manualLayout>
      </c:layout>
      <c:scatterChart>
        <c:scatterStyle val="lineMarker"/>
        <c:varyColors val="0"/>
        <c:ser>
          <c:idx val="0"/>
          <c:order val="0"/>
          <c:tx>
            <c:strRef>
              <c:f>'Echo-Geometry-Forward'!$B$18</c:f>
              <c:strCache>
                <c:ptCount val="1"/>
                <c:pt idx="0">
                  <c:v>0.1</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'Echo-Geometry-Forward'!$B$60:$B$96</c:f>
              <c:numCache>
                <c:ptCount val="37"/>
                <c:pt idx="0">
                  <c:v>5.639577693727915E-10</c:v>
                </c:pt>
                <c:pt idx="1">
                  <c:v>0.0012812215620231864</c:v>
                </c:pt>
                <c:pt idx="2">
                  <c:v>0.00511483828857943</c:v>
                </c:pt>
                <c:pt idx="3">
                  <c:v>0.011470792138924917</c:v>
                </c:pt>
                <c:pt idx="4">
                  <c:v>0.02029927154714173</c:v>
                </c:pt>
                <c:pt idx="5">
                  <c:v>0.031531135824784215</c:v>
                </c:pt>
                <c:pt idx="6">
                  <c:v>0.04507850269437341</c:v>
                </c:pt>
                <c:pt idx="7">
                  <c:v>0.06083549247122141</c:v>
                </c:pt>
                <c:pt idx="8">
                  <c:v>0.07867912077404782</c:v>
                </c:pt>
                <c:pt idx="9">
                  <c:v>0.09847033015051447</c:v>
                </c:pt>
                <c:pt idx="10">
                  <c:v>0.12005514968350303</c:v>
                </c:pt>
                <c:pt idx="11">
                  <c:v>0.14326597051350495</c:v>
                </c:pt>
                <c:pt idx="12">
                  <c:v>0.16792292428199573</c:v>
                </c:pt>
                <c:pt idx="13">
                  <c:v>0.19383535077938183</c:v>
                </c:pt>
                <c:pt idx="14">
                  <c:v>0.22080334056903203</c:v>
                </c:pt>
                <c:pt idx="15">
                  <c:v>0.24861933805087352</c:v>
                </c:pt>
                <c:pt idx="16">
                  <c:v>0.2770697903169269</c:v>
                </c:pt>
                <c:pt idx="17">
                  <c:v>0.30593682722257043</c:v>
                </c:pt>
                <c:pt idx="18">
                  <c:v>0.334999958335415</c:v>
                </c:pt>
                <c:pt idx="19">
                  <c:v>0.36403777281016403</c:v>
                </c:pt>
                <c:pt idx="20">
                  <c:v>0.392829628751444</c:v>
                </c:pt>
                <c:pt idx="21">
                  <c:v>0.42115731924664485</c:v>
                </c:pt>
                <c:pt idx="22">
                  <c:v>0.4488067029555095</c:v>
                </c:pt>
                <c:pt idx="23">
                  <c:v>0.4755692879119463</c:v>
                </c:pt>
                <c:pt idx="24">
                  <c:v>0.5012437580059567</c:v>
                </c:pt>
                <c:pt idx="25">
                  <c:v>0.5256374324522877</c:v>
                </c:pt>
                <c:pt idx="26">
                  <c:v>0.5485676493999847</c:v>
                </c:pt>
                <c:pt idx="27">
                  <c:v>0.5698630656812517</c:v>
                </c:pt>
                <c:pt idx="28">
                  <c:v>0.589364865524189</c:v>
                </c:pt>
                <c:pt idx="29">
                  <c:v>0.6069278718570164</c:v>
                </c:pt>
                <c:pt idx="30">
                  <c:v>0.6224215545996911</c:v>
                </c:pt>
                <c:pt idx="31">
                  <c:v>0.6357309310721131</c:v>
                </c:pt>
                <c:pt idx="32">
                  <c:v>0.6467573543411239</c:v>
                </c:pt>
                <c:pt idx="33">
                  <c:v>0.6554191859825547</c:v>
                </c:pt>
                <c:pt idx="34">
                  <c:v>0.6616523503500282</c:v>
                </c:pt>
                <c:pt idx="35">
                  <c:v>0.6654107680245266</c:v>
                </c:pt>
                <c:pt idx="36">
                  <c:v>0.6666666667963443</c:v>
                </c:pt>
              </c:numCache>
            </c:numRef>
          </c:xVal>
          <c:yVal>
            <c:numRef>
              <c:f>'Echo-Geometry-Forward'!$B$142:$B$178</c:f>
              <c:numCache>
                <c:ptCount val="37"/>
                <c:pt idx="0">
                  <c:v>10.000000000180028</c:v>
                </c:pt>
                <c:pt idx="1">
                  <c:v>10.083122549181738</c:v>
                </c:pt>
                <c:pt idx="2">
                  <c:v>10.333759756883987</c:v>
                </c:pt>
                <c:pt idx="3">
                  <c:v>10.75579960172384</c:v>
                </c:pt>
                <c:pt idx="4">
                  <c:v>11.355997084878386</c:v>
                </c:pt>
                <c:pt idx="5">
                  <c:v>12.144426821077937</c:v>
                </c:pt>
                <c:pt idx="6">
                  <c:v>13.135206886688097</c:v>
                </c:pt>
                <c:pt idx="7">
                  <c:v>14.347611891796745</c:v>
                </c:pt>
                <c:pt idx="8">
                  <c:v>15.80777945900239</c:v>
                </c:pt>
                <c:pt idx="9">
                  <c:v>17.55137113882385</c:v>
                </c:pt>
                <c:pt idx="10">
                  <c:v>19.627852534390822</c:v>
                </c:pt>
                <c:pt idx="11">
                  <c:v>22.10768670810297</c:v>
                </c:pt>
                <c:pt idx="12">
                  <c:v>25.095146735057952</c:v>
                </c:pt>
                <c:pt idx="13">
                  <c:v>26.050362684422176</c:v>
                </c:pt>
                <c:pt idx="14">
                  <c:v>26.05734647802734</c:v>
                </c:pt>
                <c:pt idx="15">
                  <c:v>26.06454399877903</c:v>
                </c:pt>
                <c:pt idx="16">
                  <c:v>26.071899523090686</c:v>
                </c:pt>
                <c:pt idx="17">
                  <c:v>26.079356389418663</c:v>
                </c:pt>
                <c:pt idx="18">
                  <c:v>26.086857448797517</c:v>
                </c:pt>
                <c:pt idx="19">
                  <c:v>26.09434551025947</c:v>
                </c:pt>
                <c:pt idx="20">
                  <c:v>26.101763777540718</c:v>
                </c:pt>
                <c:pt idx="21">
                  <c:v>26.109056273822716</c:v>
                </c:pt>
                <c:pt idx="22">
                  <c:v>26.1161682516168</c:v>
                </c:pt>
                <c:pt idx="23">
                  <c:v>26.12304658526484</c:v>
                </c:pt>
                <c:pt idx="24">
                  <c:v>26.129640143887457</c:v>
                </c:pt>
                <c:pt idx="25">
                  <c:v>26.135900142956384</c:v>
                </c:pt>
                <c:pt idx="26">
                  <c:v>26.141780472992025</c:v>
                </c:pt>
                <c:pt idx="27">
                  <c:v>26.147238004185333</c:v>
                </c:pt>
                <c:pt idx="28">
                  <c:v>26.152232866010642</c:v>
                </c:pt>
                <c:pt idx="29">
                  <c:v>26.156728701130863</c:v>
                </c:pt>
                <c:pt idx="30">
                  <c:v>26.160692893095867</c:v>
                </c:pt>
                <c:pt idx="31">
                  <c:v>26.164096767500332</c:v>
                </c:pt>
                <c:pt idx="32">
                  <c:v>26.166915766398127</c:v>
                </c:pt>
                <c:pt idx="33">
                  <c:v>26.16912959586935</c:v>
                </c:pt>
                <c:pt idx="34">
                  <c:v>26.170722346705787</c:v>
                </c:pt>
                <c:pt idx="35">
                  <c:v>26.171682588224257</c:v>
                </c:pt>
                <c:pt idx="36">
                  <c:v>26.172003435271478</c:v>
                </c:pt>
              </c:numCache>
            </c:numRef>
          </c:yVal>
          <c:smooth val="0"/>
        </c:ser>
        <c:ser>
          <c:idx val="1"/>
          <c:order val="1"/>
          <c:tx>
            <c:strRef>
              <c:f>'Echo-Geometry-Forward'!$C$18</c:f>
              <c:strCache>
                <c:ptCount val="1"/>
                <c:pt idx="0">
                  <c:v>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'Echo-Geometry-Forward'!$C$60:$C$96</c:f>
              <c:numCache>
                <c:ptCount val="37"/>
                <c:pt idx="0">
                  <c:v>2.0012554576472516E-09</c:v>
                </c:pt>
                <c:pt idx="1">
                  <c:v>0.006675264694446052</c:v>
                </c:pt>
                <c:pt idx="2">
                  <c:v>0.02664185770273164</c:v>
                </c:pt>
                <c:pt idx="3">
                  <c:v>0.059722933774638186</c:v>
                </c:pt>
                <c:pt idx="4">
                  <c:v>0.10562625799418394</c:v>
                </c:pt>
                <c:pt idx="5">
                  <c:v>0.16394789954292222</c:v>
                </c:pt>
                <c:pt idx="6">
                  <c:v>0.23417727238846572</c:v>
                </c:pt>
                <c:pt idx="7">
                  <c:v>0.3157033999653673</c:v>
                </c:pt>
                <c:pt idx="8">
                  <c:v>0.40782225604956446</c:v>
                </c:pt>
                <c:pt idx="9">
                  <c:v>0.5097450157607261</c:v>
                </c:pt>
                <c:pt idx="10">
                  <c:v>0.6206070393643515</c:v>
                </c:pt>
                <c:pt idx="11">
                  <c:v>0.739477407239632</c:v>
                </c:pt>
                <c:pt idx="12">
                  <c:v>0.8653688265718884</c:v>
                </c:pt>
                <c:pt idx="13">
                  <c:v>0.9972477382394492</c:v>
                </c:pt>
                <c:pt idx="14">
                  <c:v>1.134044464977908</c:v>
                </c:pt>
                <c:pt idx="15">
                  <c:v>1.2746632580772814</c:v>
                </c:pt>
                <c:pt idx="16">
                  <c:v>1.4179921184242932</c:v>
                </c:pt>
                <c:pt idx="17">
                  <c:v>1.5629122875193544</c:v>
                </c:pt>
                <c:pt idx="18">
                  <c:v>1.7083073241679791</c:v>
                </c:pt>
                <c:pt idx="19">
                  <c:v>1.8530717020213436</c:v>
                </c:pt>
                <c:pt idx="20">
                  <c:v>1.9961188813517992</c:v>
                </c:pt>
                <c:pt idx="21">
                  <c:v>2.136388824914963</c:v>
                </c:pt>
                <c:pt idx="22">
                  <c:v>2.2728549421625566</c:v>
                </c:pt>
                <c:pt idx="23">
                  <c:v>2.4045304582766334</c:v>
                </c:pt>
                <c:pt idx="24">
                  <c:v>2.5304742144719823</c:v>
                </c:pt>
                <c:pt idx="25">
                  <c:v>2.6497959138355043</c:v>
                </c:pt>
                <c:pt idx="26">
                  <c:v>2.7616608327866743</c:v>
                </c:pt>
                <c:pt idx="27">
                  <c:v>2.8652940222477064</c:v>
                </c:pt>
                <c:pt idx="28">
                  <c:v>2.959984025023565</c:v>
                </c:pt>
                <c:pt idx="29">
                  <c:v>3.045086136941186</c:v>
                </c:pt>
                <c:pt idx="30">
                  <c:v>3.12002523920197</c:v>
                </c:pt>
                <c:pt idx="31">
                  <c:v>3.18429822837152</c:v>
                </c:pt>
                <c:pt idx="32">
                  <c:v>3.2374760686494852</c:v>
                </c:pt>
                <c:pt idx="33">
                  <c:v>3.2792054886936306</c:v>
                </c:pt>
                <c:pt idx="34">
                  <c:v>3.309210342450791</c:v>
                </c:pt>
                <c:pt idx="35">
                  <c:v>3.3272926502907003</c:v>
                </c:pt>
                <c:pt idx="36">
                  <c:v>3.3333333332860646</c:v>
                </c:pt>
              </c:numCache>
            </c:numRef>
          </c:xVal>
          <c:yVal>
            <c:numRef>
              <c:f>'Echo-Geometry-Forward'!$C$142:$C$178</c:f>
              <c:numCache>
                <c:ptCount val="37"/>
                <c:pt idx="0">
                  <c:v>10.000000000554556</c:v>
                </c:pt>
                <c:pt idx="1">
                  <c:v>10.08452794335535</c:v>
                </c:pt>
                <c:pt idx="2">
                  <c:v>10.339366525737985</c:v>
                </c:pt>
                <c:pt idx="3">
                  <c:v>10.768359574357433</c:v>
                </c:pt>
                <c:pt idx="4">
                  <c:v>11.378189401907429</c:v>
                </c:pt>
                <c:pt idx="5">
                  <c:v>12.17883070948185</c:v>
                </c:pt>
                <c:pt idx="6">
                  <c:v>13.18427620570424</c:v>
                </c:pt>
                <c:pt idx="7">
                  <c:v>14.413651848049629</c:v>
                </c:pt>
                <c:pt idx="8">
                  <c:v>15.892925816959085</c:v>
                </c:pt>
                <c:pt idx="9">
                  <c:v>17.65757217334476</c:v>
                </c:pt>
                <c:pt idx="10">
                  <c:v>19.75685388967205</c:v>
                </c:pt>
                <c:pt idx="11">
                  <c:v>22.261019245607336</c:v>
                </c:pt>
                <c:pt idx="12">
                  <c:v>25.27411737562344</c:v>
                </c:pt>
                <c:pt idx="13">
                  <c:v>26.25604817953626</c:v>
                </c:pt>
                <c:pt idx="14">
                  <c:v>26.29058998446009</c:v>
                </c:pt>
                <c:pt idx="15">
                  <c:v>26.32595428080835</c:v>
                </c:pt>
                <c:pt idx="16">
                  <c:v>26.36185256811391</c:v>
                </c:pt>
                <c:pt idx="17">
                  <c:v>26.397999195838132</c:v>
                </c:pt>
                <c:pt idx="18">
                  <c:v>26.43411372914224</c:v>
                </c:pt>
                <c:pt idx="19">
                  <c:v>26.469923046577414</c:v>
                </c:pt>
                <c:pt idx="20">
                  <c:v>26.505163168884764</c:v>
                </c:pt>
                <c:pt idx="21">
                  <c:v>26.539580825708505</c:v>
                </c:pt>
                <c:pt idx="22">
                  <c:v>26.57293477314466</c:v>
                </c:pt>
                <c:pt idx="23">
                  <c:v>26.604996879697858</c:v>
                </c:pt>
                <c:pt idx="24">
                  <c:v>26.635553001493065</c:v>
                </c:pt>
                <c:pt idx="25">
                  <c:v>26.66440366962745</c:v>
                </c:pt>
                <c:pt idx="26">
                  <c:v>26.691364613517244</c:v>
                </c:pt>
                <c:pt idx="27">
                  <c:v>26.716267144173013</c:v>
                </c:pt>
                <c:pt idx="28">
                  <c:v>26.73895842069893</c:v>
                </c:pt>
                <c:pt idx="29">
                  <c:v>26.759301622120468</c:v>
                </c:pt>
                <c:pt idx="30">
                  <c:v>26.77717604504445</c:v>
                </c:pt>
                <c:pt idx="31">
                  <c:v>26.79247714576896</c:v>
                </c:pt>
                <c:pt idx="32">
                  <c:v>26.805116543388078</c:v>
                </c:pt>
                <c:pt idx="33">
                  <c:v>26.81502199825567</c:v>
                </c:pt>
                <c:pt idx="34">
                  <c:v>26.822137377940706</c:v>
                </c:pt>
                <c:pt idx="35">
                  <c:v>26.826422620562944</c:v>
                </c:pt>
                <c:pt idx="36">
                  <c:v>26.827853703153302</c:v>
                </c:pt>
              </c:numCache>
            </c:numRef>
          </c:yVal>
          <c:smooth val="0"/>
        </c:ser>
        <c:ser>
          <c:idx val="2"/>
          <c:order val="2"/>
          <c:tx>
            <c:strRef>
              <c:f>'Echo-Geometry-Forward'!$D$18</c:f>
              <c:strCache>
                <c:ptCount val="1"/>
                <c:pt idx="0">
                  <c:v>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'Echo-Geometry-Forward'!$D$60:$D$96</c:f>
              <c:numCache>
                <c:ptCount val="37"/>
                <c:pt idx="0">
                  <c:v>-6.68520054129355E-10</c:v>
                </c:pt>
                <c:pt idx="1">
                  <c:v>0.014090401780855188</c:v>
                </c:pt>
                <c:pt idx="2">
                  <c:v>0.056214912829162245</c:v>
                </c:pt>
                <c:pt idx="3">
                  <c:v>0.12593631080083156</c:v>
                </c:pt>
                <c:pt idx="4">
                  <c:v>0.22253529777661524</c:v>
                </c:pt>
                <c:pt idx="5">
                  <c:v>0.3450241682163421</c:v>
                </c:pt>
                <c:pt idx="6">
                  <c:v>0.49216510010968645</c:v>
                </c:pt>
                <c:pt idx="7">
                  <c:v>0.6624923090482919</c:v>
                </c:pt>
                <c:pt idx="8">
                  <c:v>0.8543371951389982</c:v>
                </c:pt>
                <c:pt idx="9">
                  <c:v>1.0658555645670968</c:v>
                </c:pt>
                <c:pt idx="10">
                  <c:v>1.295056018175913</c:v>
                </c:pt>
                <c:pt idx="11">
                  <c:v>1.5398286603143951</c:v>
                </c:pt>
                <c:pt idx="12">
                  <c:v>1.797973380564848</c:v>
                </c:pt>
                <c:pt idx="13">
                  <c:v>2.067227085398435</c:v>
                </c:pt>
                <c:pt idx="14">
                  <c:v>2.345289393165568</c:v>
                </c:pt>
                <c:pt idx="15">
                  <c:v>2.6298464425762567</c:v>
                </c:pt>
                <c:pt idx="16">
                  <c:v>2.918592592883395</c:v>
                </c:pt>
                <c:pt idx="17">
                  <c:v>3.2092499070576608</c:v>
                </c:pt>
                <c:pt idx="18">
                  <c:v>3.4995854037363</c:v>
                </c:pt>
                <c:pt idx="19">
                  <c:v>3.7874261383585583</c:v>
                </c:pt>
                <c:pt idx="20">
                  <c:v>4.070672229179841</c:v>
                </c:pt>
                <c:pt idx="21">
                  <c:v>4.347307981533841</c:v>
                </c:pt>
                <c:pt idx="22">
                  <c:v>4.615411286258257</c:v>
                </c:pt>
                <c:pt idx="23">
                  <c:v>4.8731614783909905</c:v>
                </c:pt>
                <c:pt idx="24">
                  <c:v>5.118845842842461</c:v>
                </c:pt>
                <c:pt idx="25">
                  <c:v>5.350864947302991</c:v>
                </c:pt>
                <c:pt idx="26">
                  <c:v>5.567736971357557</c:v>
                </c:pt>
                <c:pt idx="27">
                  <c:v>5.768101186474794</c:v>
                </c:pt>
                <c:pt idx="28">
                  <c:v>5.950720725642018</c:v>
                </c:pt>
                <c:pt idx="29">
                  <c:v>6.114484765008061</c:v>
                </c:pt>
                <c:pt idx="30">
                  <c:v>6.258410223727366</c:v>
                </c:pt>
                <c:pt idx="31">
                  <c:v>6.3816430727752</c:v>
                </c:pt>
                <c:pt idx="32">
                  <c:v>6.483459329113662</c:v>
                </c:pt>
                <c:pt idx="33">
                  <c:v>6.563265798366753</c:v>
                </c:pt>
                <c:pt idx="34">
                  <c:v>6.620600617115328</c:v>
                </c:pt>
                <c:pt idx="35">
                  <c:v>6.655133634979057</c:v>
                </c:pt>
                <c:pt idx="36">
                  <c:v>6.666666666418575</c:v>
                </c:pt>
              </c:numCache>
            </c:numRef>
          </c:xVal>
          <c:yVal>
            <c:numRef>
              <c:f>'Echo-Geometry-Forward'!$D$142:$D$178</c:f>
              <c:numCache>
                <c:ptCount val="37"/>
                <c:pt idx="0">
                  <c:v>9.999999999858874</c:v>
                </c:pt>
                <c:pt idx="1">
                  <c:v>10.086459553567222</c:v>
                </c:pt>
                <c:pt idx="2">
                  <c:v>10.347063009448078</c:v>
                </c:pt>
                <c:pt idx="3">
                  <c:v>10.78556532645758</c:v>
                </c:pt>
                <c:pt idx="4">
                  <c:v>11.408503982150133</c:v>
                </c:pt>
                <c:pt idx="5">
                  <c:v>12.225657574839467</c:v>
                </c:pt>
                <c:pt idx="6">
                  <c:v>13.250777606301584</c:v>
                </c:pt>
                <c:pt idx="7">
                  <c:v>14.502710986479046</c:v>
                </c:pt>
                <c:pt idx="8">
                  <c:v>16.007116965687413</c:v>
                </c:pt>
                <c:pt idx="9">
                  <c:v>17.79913903433092</c:v>
                </c:pt>
                <c:pt idx="10">
                  <c:v>19.927696095835124</c:v>
                </c:pt>
                <c:pt idx="11">
                  <c:v>22.46268657049962</c:v>
                </c:pt>
                <c:pt idx="12">
                  <c:v>25.507810952329017</c:v>
                </c:pt>
                <c:pt idx="13">
                  <c:v>26.52262784046621</c:v>
                </c:pt>
                <c:pt idx="14">
                  <c:v>26.590586720455757</c:v>
                </c:pt>
                <c:pt idx="15">
                  <c:v>26.659586774570865</c:v>
                </c:pt>
                <c:pt idx="16">
                  <c:v>26.729046772897753</c:v>
                </c:pt>
                <c:pt idx="17">
                  <c:v>26.7984099927053</c:v>
                </c:pt>
                <c:pt idx="18">
                  <c:v>26.867147791436395</c:v>
                </c:pt>
                <c:pt idx="19">
                  <c:v>26.934762155992885</c:v>
                </c:pt>
                <c:pt idx="20">
                  <c:v>27.000787352599257</c:v>
                </c:pt>
                <c:pt idx="21">
                  <c:v>27.064790809685732</c:v>
                </c:pt>
                <c:pt idx="22">
                  <c:v>27.126373366321303</c:v>
                </c:pt>
                <c:pt idx="23">
                  <c:v>27.185169012906954</c:v>
                </c:pt>
                <c:pt idx="24">
                  <c:v>27.24084424105395</c:v>
                </c:pt>
                <c:pt idx="25">
                  <c:v>27.293097107458514</c:v>
                </c:pt>
                <c:pt idx="26">
                  <c:v>27.34165610344038</c:v>
                </c:pt>
                <c:pt idx="27">
                  <c:v>27.386278908606542</c:v>
                </c:pt>
                <c:pt idx="28">
                  <c:v>27.426751094507477</c:v>
                </c:pt>
                <c:pt idx="29">
                  <c:v>27.46288483259939</c:v>
                </c:pt>
                <c:pt idx="30">
                  <c:v>27.49451765054711</c:v>
                </c:pt>
                <c:pt idx="31">
                  <c:v>27.521511271985663</c:v>
                </c:pt>
                <c:pt idx="32">
                  <c:v>27.54375056728624</c:v>
                </c:pt>
                <c:pt idx="33">
                  <c:v>27.561142636556845</c:v>
                </c:pt>
                <c:pt idx="34">
                  <c:v>27.573616040914466</c:v>
                </c:pt>
                <c:pt idx="35">
                  <c:v>27.581120193835655</c:v>
                </c:pt>
                <c:pt idx="36">
                  <c:v>27.58362492089862</c:v>
                </c:pt>
              </c:numCache>
            </c:numRef>
          </c:yVal>
          <c:smooth val="0"/>
        </c:ser>
        <c:ser>
          <c:idx val="3"/>
          <c:order val="3"/>
          <c:tx>
            <c:strRef>
              <c:f>'Echo-Geometry-Forward'!$E$18</c:f>
              <c:strCache>
                <c:ptCount val="1"/>
                <c:pt idx="0">
                  <c:v>5.0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numRef>
              <c:f>'Echo-Geometry-Forward'!$E$60:$E$96</c:f>
              <c:numCache>
                <c:ptCount val="37"/>
                <c:pt idx="0">
                  <c:v>1.3921959881220878E-09</c:v>
                </c:pt>
                <c:pt idx="1">
                  <c:v>0.1263643584095142</c:v>
                </c:pt>
                <c:pt idx="2">
                  <c:v>0.4989399992411118</c:v>
                </c:pt>
                <c:pt idx="3">
                  <c:v>1.0995363826605657</c:v>
                </c:pt>
                <c:pt idx="4">
                  <c:v>1.901746752485387</c:v>
                </c:pt>
                <c:pt idx="5">
                  <c:v>2.8750895652062645</c:v>
                </c:pt>
                <c:pt idx="6">
                  <c:v>3.9885612487912665</c:v>
                </c:pt>
                <c:pt idx="7">
                  <c:v>5.213003138657383</c:v>
                </c:pt>
                <c:pt idx="8">
                  <c:v>6.5223047752595305</c:v>
                </c:pt>
                <c:pt idx="9">
                  <c:v>7.893762636798343</c:v>
                </c:pt>
                <c:pt idx="10">
                  <c:v>9.307944662121734</c:v>
                </c:pt>
                <c:pt idx="11">
                  <c:v>10.748324440166222</c:v>
                </c:pt>
                <c:pt idx="12">
                  <c:v>12.20084679281462</c:v>
                </c:pt>
                <c:pt idx="13">
                  <c:v>13.65350883596415</c:v>
                </c:pt>
                <c:pt idx="14">
                  <c:v>15.095992343811714</c:v>
                </c:pt>
                <c:pt idx="15">
                  <c:v>16.5193570799094</c:v>
                </c:pt>
                <c:pt idx="16">
                  <c:v>17.915792315582788</c:v>
                </c:pt>
                <c:pt idx="17">
                  <c:v>19.27841887676784</c:v>
                </c:pt>
                <c:pt idx="18">
                  <c:v>20.60113295832983</c:v>
                </c:pt>
                <c:pt idx="19">
                  <c:v>21.878483521819472</c:v>
                </c:pt>
                <c:pt idx="20">
                  <c:v>23.105576273841613</c:v>
                </c:pt>
                <c:pt idx="21">
                  <c:v>24.27799850072075</c:v>
                </c:pt>
                <c:pt idx="22">
                  <c:v>25.39176019837259</c:v>
                </c:pt>
                <c:pt idx="23">
                  <c:v>26.44324791533459</c:v>
                </c:pt>
                <c:pt idx="24">
                  <c:v>27.429188517743178</c:v>
                </c:pt>
                <c:pt idx="25">
                  <c:v>28.34662070928547</c:v>
                </c:pt>
                <c:pt idx="26">
                  <c:v>29.192872625569517</c:v>
                </c:pt>
                <c:pt idx="27">
                  <c:v>29.96554419886356</c:v>
                </c:pt>
                <c:pt idx="28">
                  <c:v>30.662493279853727</c:v>
                </c:pt>
                <c:pt idx="29">
                  <c:v>31.28182472761779</c:v>
                </c:pt>
                <c:pt idx="30">
                  <c:v>31.821881852940166</c:v>
                </c:pt>
                <c:pt idx="31">
                  <c:v>32.28123973546493</c:v>
                </c:pt>
                <c:pt idx="32">
                  <c:v>32.65870004127816</c:v>
                </c:pt>
                <c:pt idx="33">
                  <c:v>32.95328705144814</c:v>
                </c:pt>
                <c:pt idx="34">
                  <c:v>33.16424467929527</c:v>
                </c:pt>
                <c:pt idx="35">
                  <c:v>33.291034308944944</c:v>
                </c:pt>
                <c:pt idx="36">
                  <c:v>33.333333332037924</c:v>
                </c:pt>
              </c:numCache>
            </c:numRef>
          </c:xVal>
          <c:yVal>
            <c:numRef>
              <c:f>'Echo-Geometry-Forward'!$E$142:$E$178</c:f>
              <c:numCache>
                <c:ptCount val="37"/>
                <c:pt idx="0">
                  <c:v>10.000000000395849</c:v>
                </c:pt>
                <c:pt idx="1">
                  <c:v>10.115654049416388</c:v>
                </c:pt>
                <c:pt idx="2">
                  <c:v>10.461475762679788</c:v>
                </c:pt>
                <c:pt idx="3">
                  <c:v>11.034700575901592</c:v>
                </c:pt>
                <c:pt idx="4">
                  <c:v>11.83263953109444</c:v>
                </c:pt>
                <c:pt idx="5">
                  <c:v>12.85483170027004</c:v>
                </c:pt>
                <c:pt idx="6">
                  <c:v>14.105167146608581</c:v>
                </c:pt>
                <c:pt idx="7">
                  <c:v>15.593861284194785</c:v>
                </c:pt>
                <c:pt idx="8">
                  <c:v>17.33952210256374</c:v>
                </c:pt>
                <c:pt idx="9">
                  <c:v>19.371829870928238</c:v>
                </c:pt>
                <c:pt idx="10">
                  <c:v>21.735654504560507</c:v>
                </c:pt>
                <c:pt idx="11">
                  <c:v>24.49801839889198</c:v>
                </c:pt>
                <c:pt idx="12">
                  <c:v>27.76067530189284</c:v>
                </c:pt>
                <c:pt idx="13">
                  <c:v>28.981950264470314</c:v>
                </c:pt>
                <c:pt idx="14">
                  <c:v>29.244593535107747</c:v>
                </c:pt>
                <c:pt idx="15">
                  <c:v>29.496197113684257</c:v>
                </c:pt>
                <c:pt idx="16">
                  <c:v>29.73615430198707</c:v>
                </c:pt>
                <c:pt idx="17">
                  <c:v>29.964080414695285</c:v>
                </c:pt>
                <c:pt idx="18">
                  <c:v>30.179752804999573</c:v>
                </c:pt>
                <c:pt idx="19">
                  <c:v>30.383065868452853</c:v>
                </c:pt>
                <c:pt idx="20">
                  <c:v>30.573997387335883</c:v>
                </c:pt>
                <c:pt idx="21">
                  <c:v>30.75258339791519</c:v>
                </c:pt>
                <c:pt idx="22">
                  <c:v>30.918899437450456</c:v>
                </c:pt>
                <c:pt idx="23">
                  <c:v>31.073046557941396</c:v>
                </c:pt>
                <c:pt idx="24">
                  <c:v>31.215140899616582</c:v>
                </c:pt>
                <c:pt idx="25">
                  <c:v>31.34530592344695</c:v>
                </c:pt>
                <c:pt idx="26">
                  <c:v>31.463666631031373</c:v>
                </c:pt>
                <c:pt idx="27">
                  <c:v>31.57034527076083</c:v>
                </c:pt>
                <c:pt idx="28">
                  <c:v>31.665458155958056</c:v>
                </c:pt>
                <c:pt idx="29">
                  <c:v>31.749113314978278</c:v>
                </c:pt>
                <c:pt idx="30">
                  <c:v>31.82140876350747</c:v>
                </c:pt>
                <c:pt idx="31">
                  <c:v>31.882431241806497</c:v>
                </c:pt>
                <c:pt idx="32">
                  <c:v>31.932255299086314</c:v>
                </c:pt>
                <c:pt idx="33">
                  <c:v>31.970942637013817</c:v>
                </c:pt>
                <c:pt idx="34">
                  <c:v>31.998541647100197</c:v>
                </c:pt>
                <c:pt idx="35">
                  <c:v>32.01508709432862</c:v>
                </c:pt>
                <c:pt idx="36">
                  <c:v>32.02059991311084</c:v>
                </c:pt>
              </c:numCache>
            </c:numRef>
          </c:yVal>
          <c:smooth val="0"/>
        </c:ser>
        <c:ser>
          <c:idx val="4"/>
          <c:order val="4"/>
          <c:tx>
            <c:strRef>
              <c:f>'Echo-Geometry-Forward'!$F$18</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numRef>
              <c:f>'Echo-Geometry-Forward'!$F$60:$F$96</c:f>
              <c:numCache>
                <c:ptCount val="37"/>
                <c:pt idx="0">
                  <c:v>5.8177641732252525E-05</c:v>
                </c:pt>
                <c:pt idx="1">
                  <c:v>2.907959157689065</c:v>
                </c:pt>
                <c:pt idx="2">
                  <c:v>5.810382849843876</c:v>
                </c:pt>
                <c:pt idx="3">
                  <c:v>8.701746148003439</c:v>
                </c:pt>
                <c:pt idx="4">
                  <c:v>11.576545177795357</c:v>
                </c:pt>
                <c:pt idx="5">
                  <c:v>14.42930759587353</c:v>
                </c:pt>
                <c:pt idx="6">
                  <c:v>17.254603006834717</c:v>
                </c:pt>
                <c:pt idx="7">
                  <c:v>20.047053300284873</c:v>
                </c:pt>
                <c:pt idx="8">
                  <c:v>22.80134288837791</c:v>
                </c:pt>
                <c:pt idx="9">
                  <c:v>25.51222882433932</c:v>
                </c:pt>
                <c:pt idx="10">
                  <c:v>28.174550782713297</c:v>
                </c:pt>
                <c:pt idx="11">
                  <c:v>30.7832408823356</c:v>
                </c:pt>
                <c:pt idx="12">
                  <c:v>33.333333333333336</c:v>
                </c:pt>
                <c:pt idx="13">
                  <c:v>35.81997388978825</c:v>
                </c:pt>
                <c:pt idx="14">
                  <c:v>38.23842909006974</c:v>
                </c:pt>
                <c:pt idx="15">
                  <c:v>40.584095267248046</c:v>
                </c:pt>
                <c:pt idx="16">
                  <c:v>42.85250731243596</c:v>
                </c:pt>
                <c:pt idx="17">
                  <c:v>45.03934717437735</c:v>
                </c:pt>
                <c:pt idx="18">
                  <c:v>47.14045207910317</c:v>
                </c:pt>
                <c:pt idx="19">
                  <c:v>49.15182245400828</c:v>
                </c:pt>
                <c:pt idx="20">
                  <c:v>51.06962954126521</c:v>
                </c:pt>
                <c:pt idx="21">
                  <c:v>52.89022268608235</c:v>
                </c:pt>
                <c:pt idx="22">
                  <c:v>54.610136285932796</c:v>
                </c:pt>
                <c:pt idx="23">
                  <c:v>56.226096387525715</c:v>
                </c:pt>
                <c:pt idx="24">
                  <c:v>57.73502691896258</c:v>
                </c:pt>
                <c:pt idx="25">
                  <c:v>59.134055545214814</c:v>
                </c:pt>
                <c:pt idx="26">
                  <c:v>60.42051913577666</c:v>
                </c:pt>
                <c:pt idx="27">
                  <c:v>61.59196883408579</c:v>
                </c:pt>
                <c:pt idx="28">
                  <c:v>62.64617471906058</c:v>
                </c:pt>
                <c:pt idx="29">
                  <c:v>63.58113004988183</c:v>
                </c:pt>
                <c:pt idx="30">
                  <c:v>64.3950550859379</c:v>
                </c:pt>
                <c:pt idx="31">
                  <c:v>65.08640047466226</c:v>
                </c:pt>
                <c:pt idx="32">
                  <c:v>65.65385020081388</c:v>
                </c:pt>
                <c:pt idx="33">
                  <c:v>66.0963240915874</c:v>
                </c:pt>
                <c:pt idx="34">
                  <c:v>66.41297987278298</c:v>
                </c:pt>
                <c:pt idx="35">
                  <c:v>66.60321477212418</c:v>
                </c:pt>
                <c:pt idx="36">
                  <c:v>66.66666666483378</c:v>
                </c:pt>
              </c:numCache>
            </c:numRef>
          </c:xVal>
          <c:yVal>
            <c:numRef>
              <c:f>'Echo-Geometry-Forward'!$F$142:$F$178</c:f>
              <c:numCache>
                <c:ptCount val="37"/>
                <c:pt idx="0">
                  <c:v>10.00001515975711</c:v>
                </c:pt>
                <c:pt idx="1">
                  <c:v>10.809287348287906</c:v>
                </c:pt>
                <c:pt idx="2">
                  <c:v>11.72809322294164</c:v>
                </c:pt>
                <c:pt idx="3">
                  <c:v>12.767473647908655</c:v>
                </c:pt>
                <c:pt idx="4">
                  <c:v>13.939971876721478</c:v>
                </c:pt>
                <c:pt idx="5">
                  <c:v>15.26040616276435</c:v>
                </c:pt>
                <c:pt idx="6">
                  <c:v>16.746832777013996</c:v>
                </c:pt>
                <c:pt idx="7">
                  <c:v>18.421833424221646</c:v>
                </c:pt>
                <c:pt idx="8">
                  <c:v>20.314351207296053</c:v>
                </c:pt>
                <c:pt idx="9">
                  <c:v>22.46244930728537</c:v>
                </c:pt>
                <c:pt idx="10">
                  <c:v>24.91766600598306</c:v>
                </c:pt>
                <c:pt idx="11">
                  <c:v>27.7522662207992</c:v>
                </c:pt>
                <c:pt idx="12">
                  <c:v>31.072099696478674</c:v>
                </c:pt>
                <c:pt idx="13">
                  <c:v>32.33868419166027</c:v>
                </c:pt>
                <c:pt idx="14">
                  <c:v>32.637259327545834</c:v>
                </c:pt>
                <c:pt idx="15">
                  <c:v>32.917362103871696</c:v>
                </c:pt>
                <c:pt idx="16">
                  <c:v>33.17991037399118</c:v>
                </c:pt>
                <c:pt idx="17">
                  <c:v>33.425719110216</c:v>
                </c:pt>
                <c:pt idx="18">
                  <c:v>33.65551370675726</c:v>
                </c:pt>
                <c:pt idx="19">
                  <c:v>33.86994107394992</c:v>
                </c:pt>
                <c:pt idx="20">
                  <c:v>34.069578941006654</c:v>
                </c:pt>
                <c:pt idx="21">
                  <c:v>34.2549436943408</c:v>
                </c:pt>
                <c:pt idx="22">
                  <c:v>34.426497009804706</c:v>
                </c:pt>
                <c:pt idx="23">
                  <c:v>34.58465148438826</c:v>
                </c:pt>
                <c:pt idx="24">
                  <c:v>34.72977543197341</c:v>
                </c:pt>
                <c:pt idx="25">
                  <c:v>34.8621969757136</c:v>
                </c:pt>
                <c:pt idx="26">
                  <c:v>34.98220754435118</c:v>
                </c:pt>
                <c:pt idx="27">
                  <c:v>35.0900648597074</c:v>
                </c:pt>
                <c:pt idx="28">
                  <c:v>35.185995486488366</c:v>
                </c:pt>
                <c:pt idx="29">
                  <c:v>35.2701970025469</c:v>
                </c:pt>
                <c:pt idx="30">
                  <c:v>35.3428398371401</c:v>
                </c:pt>
                <c:pt idx="31">
                  <c:v>35.40406881600029</c:v>
                </c:pt>
                <c:pt idx="32">
                  <c:v>35.454004444784374</c:v>
                </c:pt>
                <c:pt idx="33">
                  <c:v>35.49274395636313</c:v>
                </c:pt>
                <c:pt idx="34">
                  <c:v>35.52036214220457</c:v>
                </c:pt>
                <c:pt idx="35">
                  <c:v>35.53691198358837</c:v>
                </c:pt>
                <c:pt idx="36">
                  <c:v>35.54242509423405</c:v>
                </c:pt>
              </c:numCache>
            </c:numRef>
          </c:yVal>
          <c:smooth val="0"/>
        </c:ser>
        <c:ser>
          <c:idx val="5"/>
          <c:order val="5"/>
          <c:tx>
            <c:strRef>
              <c:f>'Echo-Geometry-Forward'!$G$18</c:f>
              <c:strCache>
                <c:ptCount val="1"/>
                <c:pt idx="0">
                  <c:v>15.0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marker>
          <c:xVal>
            <c:numRef>
              <c:f>'Echo-Geometry-Forward'!$G$60:$G$96</c:f>
              <c:numCache>
                <c:ptCount val="37"/>
                <c:pt idx="0">
                  <c:v>33.333333333190126</c:v>
                </c:pt>
                <c:pt idx="1">
                  <c:v>33.709615867786745</c:v>
                </c:pt>
                <c:pt idx="2">
                  <c:v>34.788989946820834</c:v>
                </c:pt>
                <c:pt idx="3">
                  <c:v>36.449445966204365</c:v>
                </c:pt>
                <c:pt idx="4">
                  <c:v>38.548219974375044</c:v>
                </c:pt>
                <c:pt idx="5">
                  <c:v>40.95833508038989</c:v>
                </c:pt>
                <c:pt idx="6">
                  <c:v>43.58059921401065</c:v>
                </c:pt>
                <c:pt idx="7">
                  <c:v>46.34164428779506</c:v>
                </c:pt>
                <c:pt idx="8">
                  <c:v>49.18788487951735</c:v>
                </c:pt>
                <c:pt idx="9">
                  <c:v>52.07977874617689</c:v>
                </c:pt>
                <c:pt idx="10">
                  <c:v>54.987493190755536</c:v>
                </c:pt>
                <c:pt idx="11">
                  <c:v>57.887894894457574</c:v>
                </c:pt>
                <c:pt idx="12">
                  <c:v>60.762521851076514</c:v>
                </c:pt>
                <c:pt idx="13">
                  <c:v>63.596226348976145</c:v>
                </c:pt>
                <c:pt idx="14">
                  <c:v>66.37626299063831</c:v>
                </c:pt>
                <c:pt idx="15">
                  <c:v>69.09166986904498</c:v>
                </c:pt>
                <c:pt idx="16">
                  <c:v>71.73284369232682</c:v>
                </c:pt>
                <c:pt idx="17">
                  <c:v>74.29124448393938</c:v>
                </c:pt>
                <c:pt idx="18">
                  <c:v>76.75918792439982</c:v>
                </c:pt>
                <c:pt idx="19">
                  <c:v>79.12969776189377</c:v>
                </c:pt>
                <c:pt idx="20">
                  <c:v>81.39639994281174</c:v>
                </c:pt>
                <c:pt idx="21">
                  <c:v>83.55344608870828</c:v>
                </c:pt>
                <c:pt idx="22">
                  <c:v>85.59545786113061</c:v>
                </c:pt>
                <c:pt idx="23">
                  <c:v>87.51748635315144</c:v>
                </c:pt>
                <c:pt idx="24">
                  <c:v>89.31498239234458</c:v>
                </c:pt>
                <c:pt idx="25">
                  <c:v>90.98377482901785</c:v>
                </c:pt>
                <c:pt idx="26">
                  <c:v>92.52005470393833</c:v>
                </c:pt>
                <c:pt idx="27">
                  <c:v>93.92036376309224</c:v>
                </c:pt>
                <c:pt idx="28">
                  <c:v>95.18158619266742</c:v>
                </c:pt>
                <c:pt idx="29">
                  <c:v>96.30094273801524</c:v>
                </c:pt>
                <c:pt idx="30">
                  <c:v>97.27598658104905</c:v>
                </c:pt>
                <c:pt idx="31">
                  <c:v>98.10460050526521</c:v>
                </c:pt>
                <c:pt idx="32">
                  <c:v>98.78499499271177</c:v>
                </c:pt>
                <c:pt idx="33">
                  <c:v>99.31570698419256</c:v>
                </c:pt>
                <c:pt idx="34">
                  <c:v>99.6955991007995</c:v>
                </c:pt>
                <c:pt idx="35">
                  <c:v>99.92385917728612</c:v>
                </c:pt>
                <c:pt idx="36">
                  <c:v>99.99999999805634</c:v>
                </c:pt>
              </c:numCache>
            </c:numRef>
          </c:xVal>
          <c:yVal>
            <c:numRef>
              <c:f>'Echo-Geometry-Forward'!$G$142:$G$178</c:f>
              <c:numCache>
                <c:ptCount val="37"/>
                <c:pt idx="0">
                  <c:v>16.020599913294042</c:v>
                </c:pt>
                <c:pt idx="1">
                  <c:v>16.15227600429222</c:v>
                </c:pt>
                <c:pt idx="2">
                  <c:v>16.540641164985825</c:v>
                </c:pt>
                <c:pt idx="3">
                  <c:v>17.170201438882124</c:v>
                </c:pt>
                <c:pt idx="4">
                  <c:v>18.025483338725177</c:v>
                </c:pt>
                <c:pt idx="5">
                  <c:v>19.097441753607278</c:v>
                </c:pt>
                <c:pt idx="6">
                  <c:v>20.385993850586363</c:v>
                </c:pt>
                <c:pt idx="7">
                  <c:v>21.90063812639916</c:v>
                </c:pt>
                <c:pt idx="8">
                  <c:v>23.661039378433617</c:v>
                </c:pt>
                <c:pt idx="9">
                  <c:v>25.698665904846212</c:v>
                </c:pt>
                <c:pt idx="10">
                  <c:v>28.06031274915952</c:v>
                </c:pt>
                <c:pt idx="11">
                  <c:v>30.814778334789196</c:v>
                </c:pt>
                <c:pt idx="12">
                  <c:v>34.06533475098669</c:v>
                </c:pt>
                <c:pt idx="13">
                  <c:v>35.27154989221631</c:v>
                </c:pt>
                <c:pt idx="14">
                  <c:v>35.51716425460609</c:v>
                </c:pt>
                <c:pt idx="15">
                  <c:v>35.75054481846633</c:v>
                </c:pt>
                <c:pt idx="16">
                  <c:v>35.971683697502115</c:v>
                </c:pt>
                <c:pt idx="17">
                  <c:v>36.180654311248674</c:v>
                </c:pt>
                <c:pt idx="18">
                  <c:v>36.37758144897535</c:v>
                </c:pt>
                <c:pt idx="19">
                  <c:v>36.5626207824655</c:v>
                </c:pt>
                <c:pt idx="20">
                  <c:v>36.73594477314266</c:v>
                </c:pt>
                <c:pt idx="21">
                  <c:v>36.89773294829758</c:v>
                </c:pt>
                <c:pt idx="22">
                  <c:v>37.04816518815415</c:v>
                </c:pt>
                <c:pt idx="23">
                  <c:v>37.1874171026485</c:v>
                </c:pt>
                <c:pt idx="24">
                  <c:v>37.31565686663285</c:v>
                </c:pt>
                <c:pt idx="25">
                  <c:v>37.4330430765962</c:v>
                </c:pt>
                <c:pt idx="26">
                  <c:v>37.53972332379894</c:v>
                </c:pt>
                <c:pt idx="27">
                  <c:v>37.63583326902926</c:v>
                </c:pt>
                <c:pt idx="28">
                  <c:v>37.72149606668017</c:v>
                </c:pt>
                <c:pt idx="29">
                  <c:v>37.796822029484936</c:v>
                </c:pt>
                <c:pt idx="30">
                  <c:v>37.86190845598789</c:v>
                </c:pt>
                <c:pt idx="31">
                  <c:v>37.916839564657614</c:v>
                </c:pt>
                <c:pt idx="32">
                  <c:v>37.96168649418025</c:v>
                </c:pt>
                <c:pt idx="33">
                  <c:v>37.99650734075861</c:v>
                </c:pt>
                <c:pt idx="34">
                  <c:v>38.02134721147811</c:v>
                </c:pt>
                <c:pt idx="35">
                  <c:v>38.03623827889034</c:v>
                </c:pt>
                <c:pt idx="36">
                  <c:v>38.04119982643263</c:v>
                </c:pt>
              </c:numCache>
            </c:numRef>
          </c:yVal>
          <c:smooth val="0"/>
        </c:ser>
        <c:ser>
          <c:idx val="6"/>
          <c:order val="6"/>
          <c:tx>
            <c:strRef>
              <c:f>'Echo-Geometry-Forward'!$H$18</c:f>
              <c:strCache>
                <c:ptCount val="1"/>
                <c:pt idx="0">
                  <c:v>20.0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marker>
          <c:xVal>
            <c:numRef>
              <c:f>'Echo-Geometry-Forward'!$H$60:$H$96</c:f>
              <c:numCache>
                <c:ptCount val="37"/>
                <c:pt idx="0">
                  <c:v>66.66666666632948</c:v>
                </c:pt>
                <c:pt idx="1">
                  <c:v>66.91939538348569</c:v>
                </c:pt>
                <c:pt idx="2">
                  <c:v>67.66454666514895</c:v>
                </c:pt>
                <c:pt idx="3">
                  <c:v>68.86573943198782</c:v>
                </c:pt>
                <c:pt idx="4">
                  <c:v>70.47016017163745</c:v>
                </c:pt>
                <c:pt idx="5">
                  <c:v>72.4168457970792</c:v>
                </c:pt>
                <c:pt idx="6">
                  <c:v>74.6437891642492</c:v>
                </c:pt>
                <c:pt idx="7">
                  <c:v>77.09267294398144</c:v>
                </c:pt>
                <c:pt idx="8">
                  <c:v>79.71127621718576</c:v>
                </c:pt>
                <c:pt idx="9">
                  <c:v>82.45419194026336</c:v>
                </c:pt>
                <c:pt idx="10">
                  <c:v>85.28255599091014</c:v>
                </c:pt>
                <c:pt idx="11">
                  <c:v>88.16331554699914</c:v>
                </c:pt>
                <c:pt idx="12">
                  <c:v>91.06836025229589</c:v>
                </c:pt>
                <c:pt idx="13">
                  <c:v>93.97368433859498</c:v>
                </c:pt>
                <c:pt idx="14">
                  <c:v>96.85865135429012</c:v>
                </c:pt>
                <c:pt idx="15">
                  <c:v>99.70538082648551</c:v>
                </c:pt>
                <c:pt idx="16">
                  <c:v>102.49825129783225</c:v>
                </c:pt>
                <c:pt idx="17">
                  <c:v>105.22350442020233</c:v>
                </c:pt>
                <c:pt idx="18">
                  <c:v>107.86893258332636</c:v>
                </c:pt>
                <c:pt idx="19">
                  <c:v>110.42363371030564</c:v>
                </c:pt>
                <c:pt idx="20">
                  <c:v>112.8778192143499</c:v>
                </c:pt>
                <c:pt idx="21">
                  <c:v>115.22266366810817</c:v>
                </c:pt>
                <c:pt idx="22">
                  <c:v>117.45018706341183</c:v>
                </c:pt>
                <c:pt idx="23">
                  <c:v>119.55316249733585</c:v>
                </c:pt>
                <c:pt idx="24">
                  <c:v>121.52504370215304</c:v>
                </c:pt>
                <c:pt idx="25">
                  <c:v>123.35990808523766</c:v>
                </c:pt>
                <c:pt idx="26">
                  <c:v>125.0524119178057</c:v>
                </c:pt>
                <c:pt idx="27">
                  <c:v>126.5977550643938</c:v>
                </c:pt>
                <c:pt idx="28">
                  <c:v>127.99165322637413</c:v>
                </c:pt>
                <c:pt idx="29">
                  <c:v>129.2303161219023</c:v>
                </c:pt>
                <c:pt idx="30">
                  <c:v>130.31043037254702</c:v>
                </c:pt>
                <c:pt idx="31">
                  <c:v>131.2291461375966</c:v>
                </c:pt>
                <c:pt idx="32">
                  <c:v>131.98406674922296</c:v>
                </c:pt>
                <c:pt idx="33">
                  <c:v>132.573240769563</c:v>
                </c:pt>
                <c:pt idx="34">
                  <c:v>132.99515602525713</c:v>
                </c:pt>
                <c:pt idx="35">
                  <c:v>133.24873528455691</c:v>
                </c:pt>
                <c:pt idx="36">
                  <c:v>133.3333333315363</c:v>
                </c:pt>
              </c:numCache>
            </c:numRef>
          </c:xVal>
          <c:yVal>
            <c:numRef>
              <c:f>'Echo-Geometry-Forward'!$H$142:$H$178</c:f>
              <c:numCache>
                <c:ptCount val="37"/>
                <c:pt idx="0">
                  <c:v>19.54242509439704</c:v>
                </c:pt>
                <c:pt idx="1">
                  <c:v>19.647137838420893</c:v>
                </c:pt>
                <c:pt idx="2">
                  <c:v>19.961097301821844</c:v>
                </c:pt>
                <c:pt idx="3">
                  <c:v>20.48417530000104</c:v>
                </c:pt>
                <c:pt idx="4">
                  <c:v>21.217373670896013</c:v>
                </c:pt>
                <c:pt idx="5">
                  <c:v>22.164261754070964</c:v>
                </c:pt>
                <c:pt idx="6">
                  <c:v>23.33252850350119</c:v>
                </c:pt>
                <c:pt idx="7">
                  <c:v>24.735626433888214</c:v>
                </c:pt>
                <c:pt idx="8">
                  <c:v>26.39472392992838</c:v>
                </c:pt>
                <c:pt idx="9">
                  <c:v>28.34141042309983</c:v>
                </c:pt>
                <c:pt idx="10">
                  <c:v>30.621907643344407</c:v>
                </c:pt>
                <c:pt idx="11">
                  <c:v>33.304146014535384</c:v>
                </c:pt>
                <c:pt idx="12">
                  <c:v>36.49045073386624</c:v>
                </c:pt>
                <c:pt idx="13">
                  <c:v>37.63947198163619</c:v>
                </c:pt>
                <c:pt idx="14">
                  <c:v>37.834110045843424</c:v>
                </c:pt>
                <c:pt idx="15">
                  <c:v>38.021985868533214</c:v>
                </c:pt>
                <c:pt idx="16">
                  <c:v>38.202440439690626</c:v>
                </c:pt>
                <c:pt idx="17">
                  <c:v>38.374984354333634</c:v>
                </c:pt>
                <c:pt idx="18">
                  <c:v>38.53925841499873</c:v>
                </c:pt>
                <c:pt idx="19">
                  <c:v>38.69500312514472</c:v>
                </c:pt>
                <c:pt idx="20">
                  <c:v>38.842035105679585</c:v>
                </c:pt>
                <c:pt idx="21">
                  <c:v>38.980228861692325</c:v>
                </c:pt>
                <c:pt idx="22">
                  <c:v>39.10950266885499</c:v>
                </c:pt>
                <c:pt idx="23">
                  <c:v>39.229807628639904</c:v>
                </c:pt>
                <c:pt idx="24">
                  <c:v>39.34111916256431</c:v>
                </c:pt>
                <c:pt idx="25">
                  <c:v>39.443430387144645</c:v>
                </c:pt>
                <c:pt idx="26">
                  <c:v>39.53674694282794</c:v>
                </c:pt>
                <c:pt idx="27">
                  <c:v>39.621082950586796</c:v>
                </c:pt>
                <c:pt idx="28">
                  <c:v>39.69645784633849</c:v>
                </c:pt>
                <c:pt idx="29">
                  <c:v>39.76289390160757</c:v>
                </c:pt>
                <c:pt idx="30">
                  <c:v>39.82041428333482</c:v>
                </c:pt>
                <c:pt idx="31">
                  <c:v>39.86904153983669</c:v>
                </c:pt>
                <c:pt idx="32">
                  <c:v>39.908796426214295</c:v>
                </c:pt>
                <c:pt idx="33">
                  <c:v>39.93969700295081</c:v>
                </c:pt>
                <c:pt idx="34">
                  <c:v>39.96175795750177</c:v>
                </c:pt>
                <c:pt idx="35">
                  <c:v>39.97499011150816</c:v>
                </c:pt>
                <c:pt idx="36">
                  <c:v>39.979400086626725</c:v>
                </c:pt>
              </c:numCache>
            </c:numRef>
          </c:yVal>
          <c:smooth val="0"/>
        </c:ser>
        <c:ser>
          <c:idx val="7"/>
          <c:order val="7"/>
          <c:tx>
            <c:strRef>
              <c:f>'Echo-Geometry-Forward'!$I$18</c:f>
              <c:strCache>
                <c:ptCount val="1"/>
                <c:pt idx="0">
                  <c:v>25.0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marker>
          <c:xVal>
            <c:numRef>
              <c:f>'Echo-Geometry-Forward'!$I$60:$I$96</c:f>
              <c:numCache>
                <c:ptCount val="37"/>
                <c:pt idx="0">
                  <c:v>99.99999999629956</c:v>
                </c:pt>
                <c:pt idx="1">
                  <c:v>100.21096061774723</c:v>
                </c:pt>
                <c:pt idx="2">
                  <c:v>100.83700789930901</c:v>
                </c:pt>
                <c:pt idx="3">
                  <c:v>101.85847052373158</c:v>
                </c:pt>
                <c:pt idx="4">
                  <c:v>103.24510302022001</c:v>
                </c:pt>
                <c:pt idx="5">
                  <c:v>104.9591875325758</c:v>
                </c:pt>
                <c:pt idx="6">
                  <c:v>106.9587860852799</c:v>
                </c:pt>
                <c:pt idx="7">
                  <c:v>109.20059851945041</c:v>
                </c:pt>
                <c:pt idx="8">
                  <c:v>111.64213732329094</c:v>
                </c:pt>
                <c:pt idx="9">
                  <c:v>114.24316733290496</c:v>
                </c:pt>
                <c:pt idx="10">
                  <c:v>116.96650864065727</c:v>
                </c:pt>
                <c:pt idx="11">
                  <c:v>119.77836196164073</c:v>
                </c:pt>
                <c:pt idx="12">
                  <c:v>122.64831572567786</c:v>
                </c:pt>
                <c:pt idx="13">
                  <c:v>125.5491649435173</c:v>
                </c:pt>
                <c:pt idx="14">
                  <c:v>128.45663546310618</c:v>
                </c:pt>
                <c:pt idx="15">
                  <c:v>131.3490748051425</c:v>
                </c:pt>
                <c:pt idx="16">
                  <c:v>134.20714611840222</c:v>
                </c:pt>
                <c:pt idx="17">
                  <c:v>137.01354483490047</c:v>
                </c:pt>
                <c:pt idx="18">
                  <c:v>139.75274678557508</c:v>
                </c:pt>
                <c:pt idx="19">
                  <c:v>142.41079009713033</c:v>
                </c:pt>
                <c:pt idx="20">
                  <c:v>144.9750896483134</c:v>
                </c:pt>
                <c:pt idx="21">
                  <c:v>147.43428113071116</c:v>
                </c:pt>
                <c:pt idx="22">
                  <c:v>149.77809109679538</c:v>
                </c:pt>
                <c:pt idx="23">
                  <c:v>151.997229312606</c:v>
                </c:pt>
                <c:pt idx="24">
                  <c:v>154.08329997330665</c:v>
                </c:pt>
                <c:pt idx="25">
                  <c:v>156.02872871567112</c:v>
                </c:pt>
                <c:pt idx="26">
                  <c:v>157.82670277622276</c:v>
                </c:pt>
                <c:pt idx="27">
                  <c:v>159.47112204662696</c:v>
                </c:pt>
                <c:pt idx="28">
                  <c:v>160.95655914513424</c:v>
                </c:pt>
                <c:pt idx="29">
                  <c:v>162.27822694561036</c:v>
                </c:pt>
                <c:pt idx="30">
                  <c:v>163.43195228330706</c:v>
                </c:pt>
                <c:pt idx="31">
                  <c:v>164.41415479244822</c:v>
                </c:pt>
                <c:pt idx="32">
                  <c:v>165.22183003006538</c:v>
                </c:pt>
                <c:pt idx="33">
                  <c:v>165.85253620896876</c:v>
                </c:pt>
                <c:pt idx="34">
                  <c:v>166.30438400574877</c:v>
                </c:pt>
                <c:pt idx="35">
                  <c:v>166.57602903236315</c:v>
                </c:pt>
                <c:pt idx="36">
                  <c:v>166.66666666520115</c:v>
                </c:pt>
              </c:numCache>
            </c:numRef>
          </c:xVal>
          <c:yVal>
            <c:numRef>
              <c:f>'Echo-Geometry-Forward'!$I$142:$I$178</c:f>
              <c:numCache>
                <c:ptCount val="37"/>
                <c:pt idx="0">
                  <c:v>22.04119982635126</c:v>
                </c:pt>
                <c:pt idx="1">
                  <c:v>22.137720519962215</c:v>
                </c:pt>
                <c:pt idx="2">
                  <c:v>22.42798263207143</c:v>
                </c:pt>
                <c:pt idx="3">
                  <c:v>22.91424344628963</c:v>
                </c:pt>
                <c:pt idx="4">
                  <c:v>23.600776998261303</c:v>
                </c:pt>
                <c:pt idx="5">
                  <c:v>24.49461338480522</c:v>
                </c:pt>
                <c:pt idx="6">
                  <c:v>25.606559034354127</c:v>
                </c:pt>
                <c:pt idx="7">
                  <c:v>26.952564432805598</c:v>
                </c:pt>
                <c:pt idx="8">
                  <c:v>28.555617313534892</c:v>
                </c:pt>
                <c:pt idx="9">
                  <c:v>30.44851914881122</c:v>
                </c:pt>
                <c:pt idx="10">
                  <c:v>32.67822073612644</c:v>
                </c:pt>
                <c:pt idx="11">
                  <c:v>35.313027329625704</c:v>
                </c:pt>
                <c:pt idx="12">
                  <c:v>38.455395026578785</c:v>
                </c:pt>
                <c:pt idx="13">
                  <c:v>39.56394629588365</c:v>
                </c:pt>
                <c:pt idx="14">
                  <c:v>39.72145691934912</c:v>
                </c:pt>
                <c:pt idx="15">
                  <c:v>39.87536927494217</c:v>
                </c:pt>
                <c:pt idx="16">
                  <c:v>40.024820173026185</c:v>
                </c:pt>
                <c:pt idx="17">
                  <c:v>40.169108673518096</c:v>
                </c:pt>
                <c:pt idx="18">
                  <c:v>40.307667945762695</c:v>
                </c:pt>
                <c:pt idx="19">
                  <c:v>40.44004133245335</c:v>
                </c:pt>
                <c:pt idx="20">
                  <c:v>40.5658622740023</c:v>
                </c:pt>
                <c:pt idx="21">
                  <c:v>40.68483763052271</c:v>
                </c:pt>
                <c:pt idx="22">
                  <c:v>40.796733915127675</c:v>
                </c:pt>
                <c:pt idx="23">
                  <c:v>40.901365978773434</c:v>
                </c:pt>
                <c:pt idx="24">
                  <c:v>40.998587736071386</c:v>
                </c:pt>
                <c:pt idx="25">
                  <c:v>41.08828457790335</c:v>
                </c:pt>
                <c:pt idx="26">
                  <c:v>41.170367172106964</c:v>
                </c:pt>
                <c:pt idx="27">
                  <c:v>41.244766404046366</c:v>
                </c:pt>
                <c:pt idx="28">
                  <c:v>41.31142925306865</c:v>
                </c:pt>
                <c:pt idx="29">
                  <c:v>41.37031543849633</c:v>
                </c:pt>
                <c:pt idx="30">
                  <c:v>41.42139470038759</c:v>
                </c:pt>
                <c:pt idx="31">
                  <c:v>41.464644606557115</c:v>
                </c:pt>
                <c:pt idx="32">
                  <c:v>41.500048799104974</c:v>
                </c:pt>
                <c:pt idx="33">
                  <c:v>41.52759561174176</c:v>
                </c:pt>
                <c:pt idx="34">
                  <c:v>41.54727700423886</c:v>
                </c:pt>
                <c:pt idx="35">
                  <c:v>41.5590877730083</c:v>
                </c:pt>
                <c:pt idx="36">
                  <c:v>41.56302500760923</c:v>
                </c:pt>
              </c:numCache>
            </c:numRef>
          </c:yVal>
          <c:smooth val="0"/>
        </c:ser>
        <c:ser>
          <c:idx val="8"/>
          <c:order val="8"/>
          <c:tx>
            <c:strRef>
              <c:f>'Echo-Geometry-Forward'!$J$18</c:f>
              <c:strCache>
                <c:ptCount val="1"/>
                <c:pt idx="0">
                  <c:v>30.0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marker>
          <c:xVal>
            <c:numRef>
              <c:f>'Echo-Geometry-Forward'!$J$60:$J$96</c:f>
              <c:numCache>
                <c:ptCount val="37"/>
                <c:pt idx="0">
                  <c:v>133.33333332415208</c:v>
                </c:pt>
                <c:pt idx="1">
                  <c:v>133.52332769481552</c:v>
                </c:pt>
                <c:pt idx="2">
                  <c:v>134.08866671879903</c:v>
                </c:pt>
                <c:pt idx="3">
                  <c:v>135.01581152245356</c:v>
                </c:pt>
                <c:pt idx="4">
                  <c:v>136.2834292975522</c:v>
                </c:pt>
                <c:pt idx="5">
                  <c:v>137.86399244182093</c:v>
                </c:pt>
                <c:pt idx="6">
                  <c:v>139.72560464974202</c:v>
                </c:pt>
                <c:pt idx="7">
                  <c:v>141.83379699979722</c:v>
                </c:pt>
                <c:pt idx="8">
                  <c:v>144.15310520261045</c:v>
                </c:pt>
                <c:pt idx="9">
                  <c:v>146.64832645940163</c:v>
                </c:pt>
                <c:pt idx="10">
                  <c:v>149.28543196770175</c:v>
                </c:pt>
                <c:pt idx="11">
                  <c:v>152.03216439323148</c:v>
                </c:pt>
                <c:pt idx="12">
                  <c:v>154.85837703548637</c:v>
                </c:pt>
                <c:pt idx="13">
                  <c:v>157.73617875957171</c:v>
                </c:pt>
                <c:pt idx="14">
                  <c:v>160.6399438377504</c:v>
                </c:pt>
                <c:pt idx="15">
                  <c:v>163.5462352579215</c:v>
                </c:pt>
                <c:pt idx="16">
                  <c:v>166.43367821523205</c:v>
                </c:pt>
                <c:pt idx="17">
                  <c:v>169.28280977352253</c:v>
                </c:pt>
                <c:pt idx="18">
                  <c:v>172.07592200561265</c:v>
                </c:pt>
                <c:pt idx="19">
                  <c:v>174.79690941168</c:v>
                </c:pt>
                <c:pt idx="20">
                  <c:v>177.43112680118205</c:v>
                </c:pt>
                <c:pt idx="21">
                  <c:v>179.96526070822836</c:v>
                </c:pt>
                <c:pt idx="22">
                  <c:v>182.38721540347882</c:v>
                </c:pt>
                <c:pt idx="23">
                  <c:v>184.68601334077107</c:v>
                </c:pt>
                <c:pt idx="24">
                  <c:v>186.851709182133</c:v>
                </c:pt>
                <c:pt idx="25">
                  <c:v>188.87531619736933</c:v>
                </c:pt>
                <c:pt idx="26">
                  <c:v>190.74874370583743</c:v>
                </c:pt>
                <c:pt idx="27">
                  <c:v>192.4647442315541</c:v>
                </c:pt>
                <c:pt idx="28">
                  <c:v>194.01686912130612</c:v>
                </c:pt>
                <c:pt idx="29">
                  <c:v>195.39943149250433</c:v>
                </c:pt>
                <c:pt idx="30">
                  <c:v>196.6074755105683</c:v>
                </c:pt>
                <c:pt idx="31">
                  <c:v>197.63675113135966</c:v>
                </c:pt>
                <c:pt idx="32">
                  <c:v>198.48369357524615</c:v>
                </c:pt>
                <c:pt idx="33">
                  <c:v>199.1454069222449</c:v>
                </c:pt>
                <c:pt idx="34">
                  <c:v>199.61965133114288</c:v>
                </c:pt>
                <c:pt idx="35">
                  <c:v>199.90483348980246</c:v>
                </c:pt>
                <c:pt idx="36">
                  <c:v>199.99999999901468</c:v>
                </c:pt>
              </c:numCache>
            </c:numRef>
          </c:xVal>
          <c:yVal>
            <c:numRef>
              <c:f>'Echo-Geometry-Forward'!$J$142:$J$178</c:f>
              <c:numCache>
                <c:ptCount val="37"/>
                <c:pt idx="0">
                  <c:v>23.979400086274968</c:v>
                </c:pt>
                <c:pt idx="1">
                  <c:v>24.07208476670892</c:v>
                </c:pt>
                <c:pt idx="2">
                  <c:v>24.351102661509824</c:v>
                </c:pt>
                <c:pt idx="3">
                  <c:v>24.81945448311603</c:v>
                </c:pt>
                <c:pt idx="4">
                  <c:v>25.48250966914612</c:v>
                </c:pt>
                <c:pt idx="5">
                  <c:v>26.348579048138447</c:v>
                </c:pt>
                <c:pt idx="6">
                  <c:v>27.42977419433747</c:v>
                </c:pt>
                <c:pt idx="7">
                  <c:v>28.743251427576503</c:v>
                </c:pt>
                <c:pt idx="8">
                  <c:v>30.313030264510164</c:v>
                </c:pt>
                <c:pt idx="9">
                  <c:v>32.172740037323415</c:v>
                </c:pt>
                <c:pt idx="10">
                  <c:v>34.36995829992222</c:v>
                </c:pt>
                <c:pt idx="11">
                  <c:v>36.97343805960153</c:v>
                </c:pt>
                <c:pt idx="12">
                  <c:v>40.08593466426632</c:v>
                </c:pt>
                <c:pt idx="13">
                  <c:v>41.16625298660444</c:v>
                </c:pt>
                <c:pt idx="14">
                  <c:v>41.29726315933523</c:v>
                </c:pt>
                <c:pt idx="15">
                  <c:v>41.42643807551259</c:v>
                </c:pt>
                <c:pt idx="16">
                  <c:v>41.552900549442086</c:v>
                </c:pt>
                <c:pt idx="17">
                  <c:v>41.675905976372206</c:v>
                </c:pt>
                <c:pt idx="18">
                  <c:v>41.79482525761986</c:v>
                </c:pt>
                <c:pt idx="19">
                  <c:v>41.909128909388116</c:v>
                </c:pt>
                <c:pt idx="20">
                  <c:v>42.018372702553755</c:v>
                </c:pt>
                <c:pt idx="21">
                  <c:v>42.122184950498195</c:v>
                </c:pt>
                <c:pt idx="22">
                  <c:v>42.22025542138165</c:v>
                </c:pt>
                <c:pt idx="23">
                  <c:v>42.31232577208159</c:v>
                </c:pt>
                <c:pt idx="24">
                  <c:v>42.398181362254974</c:v>
                </c:pt>
                <c:pt idx="25">
                  <c:v>42.4776442936319</c:v>
                </c:pt>
                <c:pt idx="26">
                  <c:v>42.55056752145589</c:v>
                </c:pt>
                <c:pt idx="27">
                  <c:v>42.61682989519655</c:v>
                </c:pt>
                <c:pt idx="28">
                  <c:v>42.676331999976604</c:v>
                </c:pt>
                <c:pt idx="29">
                  <c:v>42.72899268594709</c:v>
                </c:pt>
                <c:pt idx="30">
                  <c:v>42.77474618858464</c:v>
                </c:pt>
                <c:pt idx="31">
                  <c:v>42.813539757755564</c:v>
                </c:pt>
                <c:pt idx="32">
                  <c:v>42.84533172701934</c:v>
                </c:pt>
                <c:pt idx="33">
                  <c:v>42.87008996692595</c:v>
                </c:pt>
                <c:pt idx="34">
                  <c:v>42.887790677050226</c:v>
                </c:pt>
                <c:pt idx="35">
                  <c:v>42.898417481346875</c:v>
                </c:pt>
                <c:pt idx="36">
                  <c:v>42.90196080024846</c:v>
                </c:pt>
              </c:numCache>
            </c:numRef>
          </c:yVal>
          <c:smooth val="0"/>
        </c:ser>
        <c:ser>
          <c:idx val="9"/>
          <c:order val="9"/>
          <c:tx>
            <c:strRef>
              <c:f>'Echo-Geometry-Forward'!$K$18</c:f>
              <c:strCache>
                <c:ptCount val="1"/>
                <c:pt idx="0">
                  <c:v>35.0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'Echo-Geometry-Forward'!$K$60:$K$96</c:f>
              <c:numCache>
                <c:ptCount val="37"/>
                <c:pt idx="0">
                  <c:v>166.6666666551863</c:v>
                </c:pt>
                <c:pt idx="1">
                  <c:v>166.8440586149652</c:v>
                </c:pt>
                <c:pt idx="2">
                  <c:v>167.37264773713264</c:v>
                </c:pt>
                <c:pt idx="3">
                  <c:v>168.24190649016768</c:v>
                </c:pt>
                <c:pt idx="4">
                  <c:v>169.43502808048592</c:v>
                </c:pt>
                <c:pt idx="5">
                  <c:v>170.92991806345637</c:v>
                </c:pt>
                <c:pt idx="6">
                  <c:v>172.70038028956097</c:v>
                </c:pt>
                <c:pt idx="7">
                  <c:v>174.71735631071195</c:v>
                </c:pt>
                <c:pt idx="8">
                  <c:v>176.9500987962636</c:v>
                </c:pt>
                <c:pt idx="9">
                  <c:v>179.36719617865225</c:v>
                </c:pt>
                <c:pt idx="10">
                  <c:v>181.9374054387559</c:v>
                </c:pt>
                <c:pt idx="11">
                  <c:v>184.63028374011557</c:v>
                </c:pt>
                <c:pt idx="12">
                  <c:v>187.41663330663997</c:v>
                </c:pt>
                <c:pt idx="13">
                  <c:v>190.26878721824627</c:v>
                </c:pt>
                <c:pt idx="14">
                  <c:v>193.1607686667302</c:v>
                </c:pt>
                <c:pt idx="15">
                  <c:v>196.0683554194543</c:v>
                </c:pt>
                <c:pt idx="16">
                  <c:v>198.9690773090296</c:v>
                </c:pt>
                <c:pt idx="17">
                  <c:v>201.84216938817676</c:v>
                </c:pt>
                <c:pt idx="18">
                  <c:v>204.66849815467538</c:v>
                </c:pt>
                <c:pt idx="19">
                  <c:v>207.43047359599487</c:v>
                </c:pt>
                <c:pt idx="20">
                  <c:v>210.11195597781423</c:v>
                </c:pt>
                <c:pt idx="21">
                  <c:v>212.6981633285306</c:v>
                </c:pt>
                <c:pt idx="22">
                  <c:v>215.17558336166456</c:v>
                </c:pt>
                <c:pt idx="23">
                  <c:v>217.53189199501236</c:v>
                </c:pt>
                <c:pt idx="24">
                  <c:v>219.75587953120757</c:v>
                </c:pt>
                <c:pt idx="25">
                  <c:v>221.83738483627818</c:v>
                </c:pt>
                <c:pt idx="26">
                  <c:v>223.76723739027068</c:v>
                </c:pt>
                <c:pt idx="27">
                  <c:v>225.53720680888586</c:v>
                </c:pt>
                <c:pt idx="28">
                  <c:v>227.1399592888268</c:v>
                </c:pt>
                <c:pt idx="29">
                  <c:v>228.56902036966216</c:v>
                </c:pt>
                <c:pt idx="30">
                  <c:v>229.81874340125748</c:v>
                </c:pt>
                <c:pt idx="31">
                  <c:v>230.8842831373346</c:v>
                </c:pt>
                <c:pt idx="32">
                  <c:v>231.76157392828426</c:v>
                </c:pt>
                <c:pt idx="33">
                  <c:v>232.4473120506724</c:v>
                </c:pt>
                <c:pt idx="34">
                  <c:v>232.93894178095724</c:v>
                </c:pt>
                <c:pt idx="35">
                  <c:v>233.2346448932418</c:v>
                </c:pt>
                <c:pt idx="36">
                  <c:v>233.33333333295667</c:v>
                </c:pt>
              </c:numCache>
            </c:numRef>
          </c:xVal>
          <c:yVal>
            <c:numRef>
              <c:f>'Echo-Geometry-Forward'!$K$142:$K$178</c:f>
              <c:numCache>
                <c:ptCount val="37"/>
                <c:pt idx="0">
                  <c:v>25.563025007207365</c:v>
                </c:pt>
                <c:pt idx="1">
                  <c:v>25.65351432666065</c:v>
                </c:pt>
                <c:pt idx="2">
                  <c:v>25.926058440409037</c:v>
                </c:pt>
                <c:pt idx="3">
                  <c:v>26.383979892701873</c:v>
                </c:pt>
                <c:pt idx="4">
                  <c:v>27.0331381044742</c:v>
                </c:pt>
                <c:pt idx="5">
                  <c:v>27.8824443318073</c:v>
                </c:pt>
                <c:pt idx="6">
                  <c:v>28.94465931915908</c:v>
                </c:pt>
                <c:pt idx="7">
                  <c:v>30.23758231766497</c:v>
                </c:pt>
                <c:pt idx="8">
                  <c:v>31.78582790107713</c:v>
                </c:pt>
                <c:pt idx="9">
                  <c:v>33.62354640735222</c:v>
                </c:pt>
                <c:pt idx="10">
                  <c:v>35.79875028162403</c:v>
                </c:pt>
                <c:pt idx="11">
                  <c:v>38.380540153558215</c:v>
                </c:pt>
                <c:pt idx="12">
                  <c:v>41.4719378099614</c:v>
                </c:pt>
                <c:pt idx="13">
                  <c:v>42.53194345251662</c:v>
                </c:pt>
                <c:pt idx="14">
                  <c:v>42.64356304016256</c:v>
                </c:pt>
                <c:pt idx="15">
                  <c:v>42.7543573075742</c:v>
                </c:pt>
                <c:pt idx="16">
                  <c:v>42.86349942584729</c:v>
                </c:pt>
                <c:pt idx="17">
                  <c:v>42.970266715692695</c:v>
                </c:pt>
                <c:pt idx="18">
                  <c:v>43.074031076034025</c:v>
                </c:pt>
                <c:pt idx="19">
                  <c:v>43.1742491288114</c:v>
                </c:pt>
                <c:pt idx="20">
                  <c:v>43.270452600890174</c:v>
                </c:pt>
                <c:pt idx="21">
                  <c:v>43.36223926498399</c:v>
                </c:pt>
                <c:pt idx="22">
                  <c:v>43.44926461790983</c:v>
                </c:pt>
                <c:pt idx="23">
                  <c:v>43.5312343753125</c:v>
                </c:pt>
                <c:pt idx="24">
                  <c:v>43.60789779659102</c:v>
                </c:pt>
                <c:pt idx="25">
                  <c:v>43.679041813009846</c:v>
                </c:pt>
                <c:pt idx="26">
                  <c:v>43.74448590860688</c:v>
                </c:pt>
                <c:pt idx="27">
                  <c:v>43.80407769199398</c:v>
                </c:pt>
                <c:pt idx="28">
                  <c:v>43.85768909344262</c:v>
                </c:pt>
                <c:pt idx="29">
                  <c:v>43.905213122892526</c:v>
                </c:pt>
                <c:pt idx="30">
                  <c:v>43.94656112873748</c:v>
                </c:pt>
                <c:pt idx="31">
                  <c:v>43.98166050310824</c:v>
                </c:pt>
                <c:pt idx="32">
                  <c:v>44.01045278602818</c:v>
                </c:pt>
                <c:pt idx="33">
                  <c:v>44.032892127733405</c:v>
                </c:pt>
                <c:pt idx="34">
                  <c:v>44.04894407531556</c:v>
                </c:pt>
                <c:pt idx="35">
                  <c:v>44.05858465650854</c:v>
                </c:pt>
                <c:pt idx="36">
                  <c:v>44.0617997398266</c:v>
                </c:pt>
              </c:numCache>
            </c:numRef>
          </c:yVal>
          <c:smooth val="0"/>
        </c:ser>
        <c:ser>
          <c:idx val="10"/>
          <c:order val="10"/>
          <c:tx>
            <c:strRef>
              <c:f>'Echo-Geometry-Forward'!$L$18</c:f>
              <c:strCache>
                <c:ptCount val="1"/>
                <c:pt idx="0">
                  <c:v>40.0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'Echo-Geometry-Forward'!$L$60:$L$96</c:f>
              <c:numCache>
                <c:ptCount val="37"/>
                <c:pt idx="0">
                  <c:v>200.00000001166552</c:v>
                </c:pt>
                <c:pt idx="1">
                  <c:v>200.168981755088</c:v>
                </c:pt>
                <c:pt idx="2">
                  <c:v>200.67294669099084</c:v>
                </c:pt>
                <c:pt idx="3">
                  <c:v>201.50311100698949</c:v>
                </c:pt>
                <c:pt idx="4">
                  <c:v>202.64533887622062</c:v>
                </c:pt>
                <c:pt idx="5">
                  <c:v>204.08083238899152</c:v>
                </c:pt>
                <c:pt idx="6">
                  <c:v>205.78698076650963</c:v>
                </c:pt>
                <c:pt idx="7">
                  <c:v>207.73828188762735</c:v>
                </c:pt>
                <c:pt idx="8">
                  <c:v>209.90725613012796</c:v>
                </c:pt>
                <c:pt idx="9">
                  <c:v>212.26528973080596</c:v>
                </c:pt>
                <c:pt idx="10">
                  <c:v>214.7833665965185</c:v>
                </c:pt>
                <c:pt idx="11">
                  <c:v>217.4326686952129</c:v>
                </c:pt>
                <c:pt idx="12">
                  <c:v>220.1850425154663</c:v>
                </c:pt>
                <c:pt idx="13">
                  <c:v>223.01334121899316</c:v>
                </c:pt>
                <c:pt idx="14">
                  <c:v>225.89165912444386</c:v>
                </c:pt>
                <c:pt idx="15">
                  <c:v>228.79547800541863</c:v>
                </c:pt>
                <c:pt idx="16">
                  <c:v>231.7017446044262</c:v>
                </c:pt>
                <c:pt idx="17">
                  <c:v>234.58889692532728</c:v>
                </c:pt>
                <c:pt idx="18">
                  <c:v>237.43685418725545</c:v>
                </c:pt>
                <c:pt idx="19">
                  <c:v>240.22698243277375</c:v>
                </c:pt>
                <c:pt idx="20">
                  <c:v>242.94204505997624</c:v>
                </c:pt>
                <c:pt idx="21">
                  <c:v>245.56614518195343</c:v>
                </c:pt>
                <c:pt idx="22">
                  <c:v>248.08466477212497</c:v>
                </c:pt>
                <c:pt idx="23">
                  <c:v>250.48420402127704</c:v>
                </c:pt>
                <c:pt idx="24">
                  <c:v>252.7525231651947</c:v>
                </c:pt>
                <c:pt idx="25">
                  <c:v>254.878488179922</c:v>
                </c:pt>
                <c:pt idx="26">
                  <c:v>256.8520211235642</c:v>
                </c:pt>
                <c:pt idx="27">
                  <c:v>258.6640554739352</c:v>
                </c:pt>
                <c:pt idx="28">
                  <c:v>260.3064965237663</c:v>
                </c:pt>
                <c:pt idx="29">
                  <c:v>261.7721867123023</c:v>
                </c:pt>
                <c:pt idx="30">
                  <c:v>263.054875664863</c:v>
                </c:pt>
                <c:pt idx="31">
                  <c:v>264.14919465837323</c:v>
                </c:pt>
                <c:pt idx="32">
                  <c:v>265.0506352146627</c:v>
                </c:pt>
                <c:pt idx="33">
                  <c:v>265.7555315326783</c:v>
                </c:pt>
                <c:pt idx="34">
                  <c:v>266.2610464971595</c:v>
                </c:pt>
                <c:pt idx="35">
                  <c:v>266.5651610389379</c:v>
                </c:pt>
                <c:pt idx="36">
                  <c:v>266.6666666670151</c:v>
                </c:pt>
              </c:numCache>
            </c:numRef>
          </c:xVal>
          <c:yVal>
            <c:numRef>
              <c:f>'Echo-Geometry-Forward'!$L$142:$L$178</c:f>
              <c:numCache>
                <c:ptCount val="37"/>
                <c:pt idx="0">
                  <c:v>26.901960800752462</c:v>
                </c:pt>
                <c:pt idx="1">
                  <c:v>26.99103760934612</c:v>
                </c:pt>
                <c:pt idx="2">
                  <c:v>27.25940240036536</c:v>
                </c:pt>
                <c:pt idx="3">
                  <c:v>27.71054611127174</c:v>
                </c:pt>
                <c:pt idx="4">
                  <c:v>28.350589335015986</c:v>
                </c:pt>
                <c:pt idx="5">
                  <c:v>29.188772086370342</c:v>
                </c:pt>
                <c:pt idx="6">
                  <c:v>30.238222959704903</c:v>
                </c:pt>
                <c:pt idx="7">
                  <c:v>31.517120677973143</c:v>
                </c:pt>
                <c:pt idx="8">
                  <c:v>33.05044771073389</c:v>
                </c:pt>
                <c:pt idx="9">
                  <c:v>34.872693538525006</c:v>
                </c:pt>
                <c:pt idx="10">
                  <c:v>37.03217018093394</c:v>
                </c:pt>
                <c:pt idx="11">
                  <c:v>39.59823314735356</c:v>
                </c:pt>
                <c:pt idx="12">
                  <c:v>42.67411375575253</c:v>
                </c:pt>
                <c:pt idx="13">
                  <c:v>43.71897885327313</c:v>
                </c:pt>
                <c:pt idx="14">
                  <c:v>43.81596250466465</c:v>
                </c:pt>
                <c:pt idx="15">
                  <c:v>43.912720257145374</c:v>
                </c:pt>
                <c:pt idx="16">
                  <c:v>44.008492244572814</c:v>
                </c:pt>
                <c:pt idx="17">
                  <c:v>44.102600089075295</c:v>
                </c:pt>
                <c:pt idx="18">
                  <c:v>44.19444200898002</c:v>
                </c:pt>
                <c:pt idx="19">
                  <c:v>44.283487021596336</c:v>
                </c:pt>
                <c:pt idx="20">
                  <c:v>44.369268742460186</c:v>
                </c:pt>
                <c:pt idx="21">
                  <c:v>44.451379138900684</c:v>
                </c:pt>
                <c:pt idx="22">
                  <c:v>44.5294624807408</c:v>
                </c:pt>
                <c:pt idx="23">
                  <c:v>44.60320964275738</c:v>
                </c:pt>
                <c:pt idx="24">
                  <c:v>44.672352848437924</c:v>
                </c:pt>
                <c:pt idx="25">
                  <c:v>44.73666089825403</c:v>
                </c:pt>
                <c:pt idx="26">
                  <c:v>44.79593489398399</c:v>
                </c:pt>
                <c:pt idx="27">
                  <c:v>44.850004449959904</c:v>
                </c:pt>
                <c:pt idx="28">
                  <c:v>44.89872436954239</c:v>
                </c:pt>
                <c:pt idx="29">
                  <c:v>44.94197175832927</c:v>
                </c:pt>
                <c:pt idx="30">
                  <c:v>44.97964354282813</c:v>
                </c:pt>
                <c:pt idx="31">
                  <c:v>45.01165436327334</c:v>
                </c:pt>
                <c:pt idx="32">
                  <c:v>45.03793481101079</c:v>
                </c:pt>
                <c:pt idx="33">
                  <c:v>45.05842998375471</c:v>
                </c:pt>
                <c:pt idx="34">
                  <c:v>45.07309833558948</c:v>
                </c:pt>
                <c:pt idx="35">
                  <c:v>45.081910802551064</c:v>
                </c:pt>
                <c:pt idx="36">
                  <c:v>45.08485018879659</c:v>
                </c:pt>
              </c:numCache>
            </c:numRef>
          </c:yVal>
          <c:smooth val="0"/>
        </c:ser>
        <c:ser>
          <c:idx val="11"/>
          <c:order val="11"/>
          <c:tx>
            <c:strRef>
              <c:f>'Echo-Geometry-Forward'!$M$18</c:f>
              <c:strCache>
                <c:ptCount val="1"/>
                <c:pt idx="0">
                  <c:v>45.0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'Echo-Geometry-Forward'!$M$60:$M$96</c:f>
              <c:numCache>
                <c:ptCount val="37"/>
                <c:pt idx="0">
                  <c:v>233.33333330983493</c:v>
                </c:pt>
                <c:pt idx="1">
                  <c:v>233.49630387484146</c:v>
                </c:pt>
                <c:pt idx="2">
                  <c:v>233.9826228746314</c:v>
                </c:pt>
                <c:pt idx="3">
                  <c:v>234.7846282483858</c:v>
                </c:pt>
                <c:pt idx="4">
                  <c:v>235.88992322029404</c:v>
                </c:pt>
                <c:pt idx="5">
                  <c:v>237.28189472989519</c:v>
                </c:pt>
                <c:pt idx="6">
                  <c:v>238.9403640560345</c:v>
                </c:pt>
                <c:pt idx="7">
                  <c:v>240.84231109109152</c:v>
                </c:pt>
                <c:pt idx="8">
                  <c:v>242.9626154533215</c:v>
                </c:pt>
                <c:pt idx="9">
                  <c:v>245.2747663309011</c:v>
                </c:pt>
                <c:pt idx="10">
                  <c:v>247.75150566128772</c:v>
                </c:pt>
                <c:pt idx="11">
                  <c:v>250.36538299408952</c:v>
                </c:pt>
                <c:pt idx="12">
                  <c:v>253.0892128645408</c:v>
                </c:pt>
                <c:pt idx="13">
                  <c:v>255.89643537186893</c:v>
                </c:pt>
                <c:pt idx="14">
                  <c:v>258.7613874618265</c:v>
                </c:pt>
                <c:pt idx="15">
                  <c:v>261.6594963517444</c:v>
                </c:pt>
                <c:pt idx="16">
                  <c:v>264.56740816055446</c:v>
                </c:pt>
                <c:pt idx="17">
                  <c:v>267.4630647789376</c:v>
                </c:pt>
                <c:pt idx="18">
                  <c:v>270.32574095488155</c:v>
                </c:pt>
                <c:pt idx="19">
                  <c:v>273.13605197442496</c:v>
                </c:pt>
                <c:pt idx="20">
                  <c:v>275.87594054159024</c:v>
                </c:pt>
                <c:pt idx="21">
                  <c:v>278.52864973290843</c:v>
                </c:pt>
                <c:pt idx="22">
                  <c:v>281.07868734753976</c:v>
                </c:pt>
                <c:pt idx="23">
                  <c:v>283.51178564986657</c:v>
                </c:pt>
                <c:pt idx="24">
                  <c:v>285.8148594182037</c:v>
                </c:pt>
                <c:pt idx="25">
                  <c:v>287.9759643554426</c:v>
                </c:pt>
                <c:pt idx="26">
                  <c:v>289.9842572568215</c:v>
                </c:pt>
                <c:pt idx="27">
                  <c:v>291.82995883422274</c:v>
                </c:pt>
                <c:pt idx="28">
                  <c:v>293.5043197338259</c:v>
                </c:pt>
                <c:pt idx="29">
                  <c:v>294.99959002632323</c:v>
                </c:pt>
                <c:pt idx="30">
                  <c:v>296.3089922721752</c:v>
                </c:pt>
                <c:pt idx="31">
                  <c:v>297.4266981489546</c:v>
                </c:pt>
                <c:pt idx="32">
                  <c:v>298.3478085580864</c:v>
                </c:pt>
                <c:pt idx="33">
                  <c:v>299.0683370921371</c:v>
                </c:pt>
                <c:pt idx="34">
                  <c:v>299.5851967319201</c:v>
                </c:pt>
                <c:pt idx="35">
                  <c:v>299.8961896481706</c:v>
                </c:pt>
                <c:pt idx="36">
                  <c:v>300.0000000011823</c:v>
                </c:pt>
              </c:numCache>
            </c:numRef>
          </c:xVal>
          <c:yVal>
            <c:numRef>
              <c:f>'Echo-Geometry-Forward'!$M$142:$M$178</c:f>
              <c:numCache>
                <c:ptCount val="37"/>
                <c:pt idx="0">
                  <c:v>28.061799739106554</c:v>
                </c:pt>
                <c:pt idx="1">
                  <c:v>28.149895108088124</c:v>
                </c:pt>
                <c:pt idx="2">
                  <c:v>28.415349801105698</c:v>
                </c:pt>
                <c:pt idx="3">
                  <c:v>28.861754367799477</c:v>
                </c:pt>
                <c:pt idx="4">
                  <c:v>29.495385736676656</c:v>
                </c:pt>
                <c:pt idx="5">
                  <c:v>30.32568415153972</c:v>
                </c:pt>
                <c:pt idx="6">
                  <c:v>31.36600728899684</c:v>
                </c:pt>
                <c:pt idx="7">
                  <c:v>32.63477658139077</c:v>
                </c:pt>
                <c:pt idx="8">
                  <c:v>34.157217108370006</c:v>
                </c:pt>
                <c:pt idx="9">
                  <c:v>35.96804974665688</c:v>
                </c:pt>
                <c:pt idx="10">
                  <c:v>38.115798686633276</c:v>
                </c:pt>
                <c:pt idx="11">
                  <c:v>40.67000744100669</c:v>
                </c:pt>
                <c:pt idx="12">
                  <c:v>43.73406890058313</c:v>
                </c:pt>
                <c:pt idx="13">
                  <c:v>44.76728489997305</c:v>
                </c:pt>
                <c:pt idx="14">
                  <c:v>44.85289924993752</c:v>
                </c:pt>
                <c:pt idx="15">
                  <c:v>44.93865429083448</c:v>
                </c:pt>
                <c:pt idx="16">
                  <c:v>45.02385677845263</c:v>
                </c:pt>
                <c:pt idx="17">
                  <c:v>45.10787772418622</c:v>
                </c:pt>
                <c:pt idx="18">
                  <c:v>45.19015036914466</c:v>
                </c:pt>
                <c:pt idx="19">
                  <c:v>45.27016703977075</c:v>
                </c:pt>
                <c:pt idx="20">
                  <c:v>45.34747531240478</c:v>
                </c:pt>
                <c:pt idx="21">
                  <c:v>45.42167381743916</c:v>
                </c:pt>
                <c:pt idx="22">
                  <c:v>45.4924079292454</c:v>
                </c:pt>
                <c:pt idx="23">
                  <c:v>45.559365518032806</c:v>
                </c:pt>
                <c:pt idx="24">
                  <c:v>45.622272884044236</c:v>
                </c:pt>
                <c:pt idx="25">
                  <c:v>45.68089095161139</c:v>
                </c:pt>
                <c:pt idx="26">
                  <c:v>45.735011768648164</c:v>
                </c:pt>
                <c:pt idx="27">
                  <c:v>45.78445533413216</c:v>
                </c:pt>
                <c:pt idx="28">
                  <c:v>45.82906676012703</c:v>
                </c:pt>
                <c:pt idx="29">
                  <c:v>45.868713764302484</c:v>
                </c:pt>
                <c:pt idx="30">
                  <c:v>45.9032844823686</c:v>
                </c:pt>
                <c:pt idx="31">
                  <c:v>45.93268558628317</c:v>
                </c:pt>
                <c:pt idx="32">
                  <c:v>45.95684069268665</c:v>
                </c:pt>
                <c:pt idx="33">
                  <c:v>45.97568904613781</c:v>
                </c:pt>
                <c:pt idx="34">
                  <c:v>45.98918446289907</c:v>
                </c:pt>
                <c:pt idx="35">
                  <c:v>45.9972945229155</c:v>
                </c:pt>
                <c:pt idx="36">
                  <c:v>46.00000000003081</c:v>
                </c:pt>
              </c:numCache>
            </c:numRef>
          </c:yVal>
          <c:smooth val="0"/>
        </c:ser>
        <c:ser>
          <c:idx val="12"/>
          <c:order val="12"/>
          <c:tx>
            <c:strRef>
              <c:f>'Echo-Geometry-Forward'!$N$18</c:f>
              <c:strCache>
                <c:ptCount val="1"/>
                <c:pt idx="0">
                  <c:v>50.0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numRef>
              <c:f>'Echo-Geometry-Forward'!$N$60:$N$96</c:f>
              <c:numCache>
                <c:ptCount val="37"/>
                <c:pt idx="0">
                  <c:v>266.66666668221745</c:v>
                </c:pt>
                <c:pt idx="1">
                  <c:v>266.8251267518496</c:v>
                </c:pt>
                <c:pt idx="2">
                  <c:v>267.29818141702555</c:v>
                </c:pt>
                <c:pt idx="3">
                  <c:v>268.07894442289466</c:v>
                </c:pt>
                <c:pt idx="4">
                  <c:v>269.1562318778922</c:v>
                </c:pt>
                <c:pt idx="5">
                  <c:v>270.514973381335</c:v>
                </c:pt>
                <c:pt idx="6">
                  <c:v>272.1367353175611</c:v>
                </c:pt>
                <c:pt idx="7">
                  <c:v>274.00031420624504</c:v>
                </c:pt>
                <c:pt idx="8">
                  <c:v>276.08235772700374</c:v>
                </c:pt>
                <c:pt idx="9">
                  <c:v>278.3579756383741</c:v>
                </c:pt>
                <c:pt idx="10">
                  <c:v>280.801310659993</c:v>
                </c:pt>
                <c:pt idx="11">
                  <c:v>283.38604864990907</c:v>
                </c:pt>
                <c:pt idx="12">
                  <c:v>286.0858564985279</c:v>
                </c:pt>
                <c:pt idx="13">
                  <c:v>288.8747439772623</c:v>
                </c:pt>
                <c:pt idx="14">
                  <c:v>291.72735176256333</c:v>
                </c:pt>
                <c:pt idx="15">
                  <c:v>294.6191718966838</c:v>
                </c:pt>
                <c:pt idx="16">
                  <c:v>297.52670924292863</c:v>
                </c:pt>
                <c:pt idx="17">
                  <c:v>300.4275934000641</c:v>
                </c:pt>
                <c:pt idx="18">
                  <c:v>303.30065045309294</c:v>
                </c:pt>
                <c:pt idx="19">
                  <c:v>306.1259432173487</c:v>
                </c:pt>
                <c:pt idx="20">
                  <c:v>308.884787571651</c:v>
                </c:pt>
                <c:pt idx="21">
                  <c:v>311.55975128727954</c:v>
                </c:pt>
                <c:pt idx="22">
                  <c:v>314.13464058418975</c:v>
                </c:pt>
                <c:pt idx="23">
                  <c:v>316.5944785678714</c:v>
                </c:pt>
                <c:pt idx="24">
                  <c:v>318.9254787610008</c:v>
                </c:pt>
                <c:pt idx="25">
                  <c:v>321.11501615650064</c:v>
                </c:pt>
                <c:pt idx="26">
                  <c:v>323.1515975782726</c:v>
                </c:pt>
                <c:pt idx="27">
                  <c:v>325.0248326286144</c:v>
                </c:pt>
                <c:pt idx="28">
                  <c:v>326.7254061089079</c:v>
                </c:pt>
                <c:pt idx="29">
                  <c:v>328.2450525035203</c:v>
                </c:pt>
                <c:pt idx="30">
                  <c:v>329.57653289801294</c:v>
                </c:pt>
                <c:pt idx="31">
                  <c:v>330.71361454581535</c:v>
                </c:pt>
                <c:pt idx="32">
                  <c:v>331.6510531889537</c:v>
                </c:pt>
                <c:pt idx="33">
                  <c:v>332.38457816711656</c:v>
                </c:pt>
                <c:pt idx="34">
                  <c:v>332.9108803061604</c:v>
                </c:pt>
                <c:pt idx="35">
                  <c:v>333.2276025550578</c:v>
                </c:pt>
                <c:pt idx="36">
                  <c:v>333.3333333354529</c:v>
                </c:pt>
              </c:numCache>
            </c:numRef>
          </c:xVal>
          <c:yVal>
            <c:numRef>
              <c:f>'Echo-Geometry-Forward'!$N$142:$N$178</c:f>
              <c:numCache>
                <c:ptCount val="37"/>
                <c:pt idx="0">
                  <c:v>29.084850189269815</c:v>
                </c:pt>
                <c:pt idx="1">
                  <c:v>29.172225566048933</c:v>
                </c:pt>
                <c:pt idx="2">
                  <c:v>29.435542247413075</c:v>
                </c:pt>
                <c:pt idx="3">
                  <c:v>29.87845496788686</c:v>
                </c:pt>
                <c:pt idx="4">
                  <c:v>30.507342225612973</c:v>
                </c:pt>
                <c:pt idx="5">
                  <c:v>31.33177592916376</c:v>
                </c:pt>
                <c:pt idx="6">
                  <c:v>32.36526675982469</c:v>
                </c:pt>
                <c:pt idx="7">
                  <c:v>33.6264013299578</c:v>
                </c:pt>
                <c:pt idx="8">
                  <c:v>35.140573443197404</c:v>
                </c:pt>
                <c:pt idx="9">
                  <c:v>36.94266884235719</c:v>
                </c:pt>
                <c:pt idx="10">
                  <c:v>39.081366951341614</c:v>
                </c:pt>
                <c:pt idx="11">
                  <c:v>41.62635285275034</c:v>
                </c:pt>
                <c:pt idx="12">
                  <c:v>44.681144953825545</c:v>
                </c:pt>
                <c:pt idx="13">
                  <c:v>45.7051535620194</c:v>
                </c:pt>
                <c:pt idx="14">
                  <c:v>45.78171402117208</c:v>
                </c:pt>
                <c:pt idx="15">
                  <c:v>45.85864415094068</c:v>
                </c:pt>
                <c:pt idx="16">
                  <c:v>45.93531152030639</c:v>
                </c:pt>
                <c:pt idx="17">
                  <c:v>46.011134946929964</c:v>
                </c:pt>
                <c:pt idx="18">
                  <c:v>46.08558422712531</c:v>
                </c:pt>
                <c:pt idx="19">
                  <c:v>46.15817872091307</c:v>
                </c:pt>
                <c:pt idx="20">
                  <c:v>46.22848514008925</c:v>
                </c:pt>
                <c:pt idx="21">
                  <c:v>46.29611482452347</c:v>
                </c:pt>
                <c:pt idx="22">
                  <c:v>46.36072073237714</c:v>
                </c:pt>
                <c:pt idx="23">
                  <c:v>46.42199431702744</c:v>
                </c:pt>
                <c:pt idx="24">
                  <c:v>46.479662418655586</c:v>
                </c:pt>
                <c:pt idx="25">
                  <c:v>46.53348426187826</c:v>
                </c:pt>
                <c:pt idx="26">
                  <c:v>46.583248621895365</c:v>
                </c:pt>
                <c:pt idx="27">
                  <c:v>46.62877119944577</c:v>
                </c:pt>
                <c:pt idx="28">
                  <c:v>46.669892228331946</c:v>
                </c:pt>
                <c:pt idx="29">
                  <c:v>46.706474327343514</c:v>
                </c:pt>
                <c:pt idx="30">
                  <c:v>46.73840060012857</c:v>
                </c:pt>
                <c:pt idx="31">
                  <c:v>46.76557298111547</c:v>
                </c:pt>
                <c:pt idx="32">
                  <c:v>46.78791082230361</c:v>
                </c:pt>
                <c:pt idx="33">
                  <c:v>46.80534971407812</c:v>
                </c:pt>
                <c:pt idx="34">
                  <c:v>46.817840532733385</c:v>
                </c:pt>
                <c:pt idx="35">
                  <c:v>46.82534870778622</c:v>
                </c:pt>
                <c:pt idx="36">
                  <c:v>46.827853703214714</c:v>
                </c:pt>
              </c:numCache>
            </c:numRef>
          </c:yVal>
          <c:smooth val="0"/>
        </c:ser>
        <c:ser>
          <c:idx val="13"/>
          <c:order val="13"/>
          <c:tx>
            <c:strRef>
              <c:f>'Echo-Geometry-Forward'!$O$18</c:f>
              <c:strCache>
                <c:ptCount val="1"/>
                <c:pt idx="0">
                  <c:v>60.0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numRef>
              <c:f>'Echo-Geometry-Forward'!$O$60:$O$96</c:f>
              <c:numCache>
                <c:ptCount val="37"/>
                <c:pt idx="0">
                  <c:v>333.33333331036243</c:v>
                </c:pt>
                <c:pt idx="1">
                  <c:v>333.4854759675198</c:v>
                </c:pt>
                <c:pt idx="2">
                  <c:v>333.9399193729751</c:v>
                </c:pt>
                <c:pt idx="3">
                  <c:v>334.69077235964045</c:v>
                </c:pt>
                <c:pt idx="4">
                  <c:v>335.72841919307086</c:v>
                </c:pt>
                <c:pt idx="5">
                  <c:v>337.0398079887536</c:v>
                </c:pt>
                <c:pt idx="6">
                  <c:v>338.6088247528049</c:v>
                </c:pt>
                <c:pt idx="7">
                  <c:v>340.41672811679825</c:v>
                </c:pt>
                <c:pt idx="8">
                  <c:v>342.4426183860589</c:v>
                </c:pt>
                <c:pt idx="9">
                  <c:v>344.66391578948475</c:v>
                </c:pt>
                <c:pt idx="10">
                  <c:v>347.0568261782762</c:v>
                </c:pt>
                <c:pt idx="11">
                  <c:v>349.5967770725188</c:v>
                </c:pt>
                <c:pt idx="12">
                  <c:v>352.25881209433396</c:v>
                </c:pt>
                <c:pt idx="13">
                  <c:v>355.01793678335184</c:v>
                </c:pt>
                <c:pt idx="14">
                  <c:v>357.8494130990671</c:v>
                </c:pt>
                <c:pt idx="15">
                  <c:v>360.7290033261644</c:v>
                </c:pt>
                <c:pt idx="16">
                  <c:v>363.6331665481239</c:v>
                </c:pt>
                <c:pt idx="17">
                  <c:v>366.5392124080523</c:v>
                </c:pt>
                <c:pt idx="18">
                  <c:v>369.42541767660754</c:v>
                </c:pt>
                <c:pt idx="19">
                  <c:v>372.2711113683316</c:v>
                </c:pt>
                <c:pt idx="20">
                  <c:v>375.0567339603604</c:v>
                </c:pt>
                <c:pt idx="21">
                  <c:v>377.76387582036006</c:v>
                </c:pt>
                <c:pt idx="22">
                  <c:v>380.37529936265</c:v>
                </c:pt>
                <c:pt idx="23">
                  <c:v>382.8749488106535</c:v>
                </c:pt>
                <c:pt idx="24">
                  <c:v>385.2479508100668</c:v>
                </c:pt>
                <c:pt idx="25">
                  <c:v>387.480608547892</c:v>
                </c:pt>
                <c:pt idx="26">
                  <c:v>389.5603915078975</c:v>
                </c:pt>
                <c:pt idx="27">
                  <c:v>391.4759225413565</c:v>
                </c:pt>
                <c:pt idx="28">
                  <c:v>393.21696355317323</c:v>
                </c:pt>
                <c:pt idx="29">
                  <c:v>394.774400793105</c:v>
                </c:pt>
                <c:pt idx="30">
                  <c:v>396.1402304924453</c:v>
                </c:pt>
                <c:pt idx="31">
                  <c:v>397.3075453899899</c:v>
                </c:pt>
                <c:pt idx="32">
                  <c:v>398.27052253898</c:v>
                </c:pt>
                <c:pt idx="33">
                  <c:v>399.0244126711823</c:v>
                </c:pt>
                <c:pt idx="34">
                  <c:v>399.56553130811056</c:v>
                </c:pt>
                <c:pt idx="35">
                  <c:v>399.8912517465197</c:v>
                </c:pt>
                <c:pt idx="36">
                  <c:v>400.0000000042919</c:v>
                </c:pt>
              </c:numCache>
            </c:numRef>
          </c:xVal>
          <c:yVal>
            <c:numRef>
              <c:f>'Echo-Geometry-Forward'!$O$142:$O$178</c:f>
              <c:numCache>
                <c:ptCount val="37"/>
                <c:pt idx="0">
                  <c:v>30.82785370265342</c:v>
                </c:pt>
                <c:pt idx="1">
                  <c:v>30.91424572966831</c:v>
                </c:pt>
                <c:pt idx="2">
                  <c:v>31.174638171281487</c:v>
                </c:pt>
                <c:pt idx="3">
                  <c:v>31.612761509825038</c:v>
                </c:pt>
                <c:pt idx="4">
                  <c:v>32.235115066302214</c:v>
                </c:pt>
                <c:pt idx="5">
                  <c:v>33.051429220738655</c:v>
                </c:pt>
                <c:pt idx="6">
                  <c:v>34.07540164179835</c:v>
                </c:pt>
                <c:pt idx="7">
                  <c:v>35.32582457789109</c:v>
                </c:pt>
                <c:pt idx="8">
                  <c:v>36.82830643476154</c:v>
                </c:pt>
                <c:pt idx="9">
                  <c:v>38.617947771354864</c:v>
                </c:pt>
                <c:pt idx="10">
                  <c:v>40.74363572570229</c:v>
                </c:pt>
                <c:pt idx="11">
                  <c:v>43.27525036586317</c:v>
                </c:pt>
                <c:pt idx="12">
                  <c:v>46.31648845107928</c:v>
                </c:pt>
                <c:pt idx="13">
                  <c:v>47.32691969176274</c:v>
                </c:pt>
                <c:pt idx="14">
                  <c:v>47.390018923941454</c:v>
                </c:pt>
                <c:pt idx="15">
                  <c:v>47.45372365911958</c:v>
                </c:pt>
                <c:pt idx="16">
                  <c:v>47.5175022558267</c:v>
                </c:pt>
                <c:pt idx="17">
                  <c:v>47.580856845864815</c:v>
                </c:pt>
                <c:pt idx="18">
                  <c:v>47.64332480242767</c:v>
                </c:pt>
                <c:pt idx="19">
                  <c:v>47.70447920328692</c:v>
                </c:pt>
                <c:pt idx="20">
                  <c:v>47.76392851038918</c:v>
                </c:pt>
                <c:pt idx="21">
                  <c:v>47.82131566365313</c:v>
                </c:pt>
                <c:pt idx="22">
                  <c:v>47.8763167592512</c:v>
                </c:pt>
                <c:pt idx="23">
                  <c:v>47.928639454464005</c:v>
                </c:pt>
                <c:pt idx="24">
                  <c:v>47.978021214439</c:v>
                </c:pt>
                <c:pt idx="25">
                  <c:v>48.02422749210638</c:v>
                </c:pt>
                <c:pt idx="26">
                  <c:v>48.06704991168236</c:v>
                </c:pt>
                <c:pt idx="27">
                  <c:v>48.10630450875748</c:v>
                </c:pt>
                <c:pt idx="28">
                  <c:v>48.14183006577068</c:v>
                </c:pt>
                <c:pt idx="29">
                  <c:v>48.173486570401735</c:v>
                </c:pt>
                <c:pt idx="30">
                  <c:v>48.20115381569247</c:v>
                </c:pt>
                <c:pt idx="31">
                  <c:v>48.22473015413407</c:v>
                </c:pt>
                <c:pt idx="32">
                  <c:v>48.24413141315512</c:v>
                </c:pt>
                <c:pt idx="33">
                  <c:v>48.259289976071116</c:v>
                </c:pt>
                <c:pt idx="34">
                  <c:v>48.27015403030976</c:v>
                </c:pt>
                <c:pt idx="35">
                  <c:v>48.27668698335513</c:v>
                </c:pt>
                <c:pt idx="36">
                  <c:v>48.278867046222764</c:v>
                </c:pt>
              </c:numCache>
            </c:numRef>
          </c:yVal>
          <c:smooth val="0"/>
        </c:ser>
        <c:ser>
          <c:idx val="14"/>
          <c:order val="14"/>
          <c:tx>
            <c:strRef>
              <c:f>'Echo-Geometry-Forward'!$P$18</c:f>
              <c:strCache>
                <c:ptCount val="1"/>
                <c:pt idx="0">
                  <c:v>70.0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marker>
          <c:xVal>
            <c:numRef>
              <c:f>'Echo-Geometry-Forward'!$P$60:$P$96</c:f>
              <c:numCache>
                <c:ptCount val="37"/>
                <c:pt idx="0">
                  <c:v>400.00000002332257</c:v>
                </c:pt>
                <c:pt idx="1">
                  <c:v>400.14792925543685</c:v>
                </c:pt>
                <c:pt idx="2">
                  <c:v>400.58993953344935</c:v>
                </c:pt>
                <c:pt idx="3">
                  <c:v>401.32074583154684</c:v>
                </c:pt>
                <c:pt idx="4">
                  <c:v>402.3316949659019</c:v>
                </c:pt>
                <c:pt idx="5">
                  <c:v>403.61098797430924</c:v>
                </c:pt>
                <c:pt idx="6">
                  <c:v>405.1439720646558</c:v>
                </c:pt>
                <c:pt idx="7">
                  <c:v>406.9134853560085</c:v>
                </c:pt>
                <c:pt idx="8">
                  <c:v>408.9002361477693</c:v>
                </c:pt>
                <c:pt idx="9">
                  <c:v>411.08319861395455</c:v>
                </c:pt>
                <c:pt idx="10">
                  <c:v>413.4400083926486</c:v>
                </c:pt>
                <c:pt idx="11">
                  <c:v>415.9473441247644</c:v>
                </c:pt>
                <c:pt idx="12">
                  <c:v>418.58128414339996</c:v>
                </c:pt>
                <c:pt idx="13">
                  <c:v>421.3176308075247</c:v>
                </c:pt>
                <c:pt idx="14">
                  <c:v>424.1321980772377</c:v>
                </c:pt>
                <c:pt idx="15">
                  <c:v>427.0010606156447</c:v>
                </c:pt>
                <c:pt idx="16">
                  <c:v>429.9007648546144</c:v>
                </c:pt>
                <c:pt idx="17">
                  <c:v>432.80850404841016</c:v>
                </c:pt>
                <c:pt idx="18">
                  <c:v>435.7022603955161</c:v>
                </c:pt>
                <c:pt idx="19">
                  <c:v>438.56091790956157</c:v>
                </c:pt>
                <c:pt idx="20">
                  <c:v>441.36434995743366</c:v>
                </c:pt>
                <c:pt idx="21">
                  <c:v>444.09348535035446</c:v>
                </c:pt>
                <c:pt idx="22">
                  <c:v>446.7303566571757</c:v>
                </c:pt>
                <c:pt idx="23">
                  <c:v>449.25813407962306</c:v>
                </c:pt>
                <c:pt idx="24">
                  <c:v>451.66114784235845</c:v>
                </c:pt>
                <c:pt idx="25">
                  <c:v>453.9249016472627</c:v>
                </c:pt>
                <c:pt idx="26">
                  <c:v>456.03607934909746</c:v>
                </c:pt>
                <c:pt idx="27">
                  <c:v>457.98254664611136</c:v>
                </c:pt>
                <c:pt idx="28">
                  <c:v>459.7533492537057</c:v>
                </c:pt>
                <c:pt idx="29">
                  <c:v>461.33870874583477</c:v>
                </c:pt>
                <c:pt idx="30">
                  <c:v>462.7300170072825</c:v>
                </c:pt>
                <c:pt idx="31">
                  <c:v>463.91983003790585</c:v>
                </c:pt>
                <c:pt idx="32">
                  <c:v>464.90186168340966</c:v>
                </c:pt>
                <c:pt idx="33">
                  <c:v>465.6709777317453</c:v>
                </c:pt>
                <c:pt idx="34">
                  <c:v>466.2231907048638</c:v>
                </c:pt>
                <c:pt idx="35">
                  <c:v>466.55565558786105</c:v>
                </c:pt>
                <c:pt idx="36">
                  <c:v>466.6666666735139</c:v>
                </c:pt>
              </c:numCache>
            </c:numRef>
          </c:xVal>
          <c:yVal>
            <c:numRef>
              <c:f>'Echo-Geometry-Forward'!$P$142:$P$178</c:f>
              <c:numCache>
                <c:ptCount val="37"/>
                <c:pt idx="0">
                  <c:v>32.278867046637295</c:v>
                </c:pt>
                <c:pt idx="1">
                  <c:v>32.36462038661758</c:v>
                </c:pt>
                <c:pt idx="2">
                  <c:v>32.623111016495095</c:v>
                </c:pt>
                <c:pt idx="3">
                  <c:v>33.05811138466701</c:v>
                </c:pt>
                <c:pt idx="4">
                  <c:v>33.67618826525873</c:v>
                </c:pt>
                <c:pt idx="5">
                  <c:v>34.48716150939283</c:v>
                </c:pt>
                <c:pt idx="6">
                  <c:v>35.50483591310675</c:v>
                </c:pt>
                <c:pt idx="7">
                  <c:v>36.748123650205535</c:v>
                </c:pt>
                <c:pt idx="8">
                  <c:v>38.24276089326496</c:v>
                </c:pt>
                <c:pt idx="9">
                  <c:v>40.02397910567813</c:v>
                </c:pt>
                <c:pt idx="10">
                  <c:v>42.14079528750939</c:v>
                </c:pt>
                <c:pt idx="11">
                  <c:v>44.66321484618853</c:v>
                </c:pt>
                <c:pt idx="12">
                  <c:v>47.69505265959645</c:v>
                </c:pt>
                <c:pt idx="13">
                  <c:v>48.6959874223297</c:v>
                </c:pt>
                <c:pt idx="14">
                  <c:v>48.749592632622836</c:v>
                </c:pt>
                <c:pt idx="15">
                  <c:v>48.80389358398354</c:v>
                </c:pt>
                <c:pt idx="16">
                  <c:v>48.858435491761426</c:v>
                </c:pt>
                <c:pt idx="17">
                  <c:v>48.91278676808956</c:v>
                </c:pt>
                <c:pt idx="18">
                  <c:v>48.966541120271785</c:v>
                </c:pt>
                <c:pt idx="19">
                  <c:v>49.019318827787686</c:v>
                </c:pt>
                <c:pt idx="20">
                  <c:v>49.07076733834582</c:v>
                </c:pt>
                <c:pt idx="21">
                  <c:v>49.12056131739321</c:v>
                </c:pt>
                <c:pt idx="22">
                  <c:v>49.16840227425962</c:v>
                </c:pt>
                <c:pt idx="23">
                  <c:v>49.2140178740198</c:v>
                </c:pt>
                <c:pt idx="24">
                  <c:v>49.257161028971296</c:v>
                </c:pt>
                <c:pt idx="25">
                  <c:v>49.297608848602415</c:v>
                </c:pt>
                <c:pt idx="26">
                  <c:v>49.33516151287893</c:v>
                </c:pt>
                <c:pt idx="27">
                  <c:v>49.36964112107466</c:v>
                </c:pt>
                <c:pt idx="28">
                  <c:v>49.400890557424646</c:v>
                </c:pt>
                <c:pt idx="29">
                  <c:v>49.42877240562444</c:v>
                </c:pt>
                <c:pt idx="30">
                  <c:v>49.4531679365565</c:v>
                </c:pt>
                <c:pt idx="31">
                  <c:v>49.47397618744904</c:v>
                </c:pt>
                <c:pt idx="32">
                  <c:v>49.49111314578509</c:v>
                </c:pt>
                <c:pt idx="33">
                  <c:v>49.50451104748979</c:v>
                </c:pt>
                <c:pt idx="34">
                  <c:v>49.51411779604541</c:v>
                </c:pt>
                <c:pt idx="35">
                  <c:v>49.5198965070433</c:v>
                </c:pt>
                <c:pt idx="36">
                  <c:v>49.52182518123257</c:v>
                </c:pt>
              </c:numCache>
            </c:numRef>
          </c:yVal>
          <c:smooth val="0"/>
        </c:ser>
        <c:ser>
          <c:idx val="15"/>
          <c:order val="15"/>
          <c:tx>
            <c:strRef>
              <c:f>'Echo-Geometry-Forward'!$Q$18</c:f>
              <c:strCache>
                <c:ptCount val="1"/>
                <c:pt idx="0">
                  <c:v>80.0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marker>
          <c:xVal>
            <c:numRef>
              <c:f>'Echo-Geometry-Forward'!$Q$60:$Q$96</c:f>
              <c:numCache>
                <c:ptCount val="37"/>
                <c:pt idx="0">
                  <c:v>466.6666667235607</c:v>
                </c:pt>
                <c:pt idx="1">
                  <c:v>466.8115855457103</c:v>
                </c:pt>
                <c:pt idx="2">
                  <c:v>467.2447029487048</c:v>
                </c:pt>
                <c:pt idx="3">
                  <c:v>467.9611397260103</c:v>
                </c:pt>
                <c:pt idx="4">
                  <c:v>468.9528903112565</c:v>
                </c:pt>
                <c:pt idx="5">
                  <c:v>470.20900491236046</c:v>
                </c:pt>
                <c:pt idx="6">
                  <c:v>471.71583068545016</c:v>
                </c:pt>
                <c:pt idx="7">
                  <c:v>473.45729967705364</c:v>
                </c:pt>
                <c:pt idx="8">
                  <c:v>475.4152499329666</c:v>
                </c:pt>
                <c:pt idx="9">
                  <c:v>477.5697659168611</c:v>
                </c:pt>
                <c:pt idx="10">
                  <c:v>479.89952513364057</c:v>
                </c:pt>
                <c:pt idx="11">
                  <c:v>482.3821393899048</c:v>
                </c:pt>
                <c:pt idx="12">
                  <c:v>484.9944811756913</c:v>
                </c:pt>
                <c:pt idx="13">
                  <c:v>487.7129879446355</c:v>
                </c:pt>
                <c:pt idx="14">
                  <c:v>490.5139393646878</c:v>
                </c:pt>
                <c:pt idx="15">
                  <c:v>493.3737047254177</c:v>
                </c:pt>
                <c:pt idx="16">
                  <c:v>496.268959500925</c:v>
                </c:pt>
                <c:pt idx="17">
                  <c:v>499.17687151998393</c:v>
                </c:pt>
                <c:pt idx="18">
                  <c:v>502.0752582766185</c:v>
                </c:pt>
                <c:pt idx="19">
                  <c:v>504.9427176499423</c:v>
                </c:pt>
                <c:pt idx="20">
                  <c:v>507.7587347383436</c:v>
                </c:pt>
                <c:pt idx="21">
                  <c:v>510.50376770668345</c:v>
                </c:pt>
                <c:pt idx="22">
                  <c:v>513.1593155540518</c:v>
                </c:pt>
                <c:pt idx="23">
                  <c:v>515.7079705872467</c:v>
                </c:pt>
                <c:pt idx="24">
                  <c:v>518.1334581772513</c:v>
                </c:pt>
                <c:pt idx="25">
                  <c:v>520.4206661194407</c:v>
                </c:pt>
                <c:pt idx="26">
                  <c:v>522.5556656410902</c:v>
                </c:pt>
                <c:pt idx="27">
                  <c:v>524.5257258220734</c:v>
                </c:pt>
                <c:pt idx="28">
                  <c:v>526.3193229299233</c:v>
                </c:pt>
                <c:pt idx="29">
                  <c:v>527.9261459269281</c:v>
                </c:pt>
                <c:pt idx="30">
                  <c:v>529.3370991887908</c:v>
                </c:pt>
                <c:pt idx="31">
                  <c:v>530.5443032830137</c:v>
                </c:pt>
                <c:pt idx="32">
                  <c:v>531.5410944898326</c:v>
                </c:pt>
                <c:pt idx="33">
                  <c:v>532.3220236074076</c:v>
                </c:pt>
                <c:pt idx="34">
                  <c:v>532.8828544631546</c:v>
                </c:pt>
                <c:pt idx="35">
                  <c:v>533.2205624517167</c:v>
                </c:pt>
                <c:pt idx="36">
                  <c:v>533.3333333431087</c:v>
                </c:pt>
              </c:numCache>
            </c:numRef>
          </c:xVal>
          <c:yVal>
            <c:numRef>
              <c:f>'Echo-Geometry-Forward'!$Q$142:$Q$178</c:f>
              <c:numCache>
                <c:ptCount val="37"/>
                <c:pt idx="0">
                  <c:v>33.52182518213505</c:v>
                </c:pt>
                <c:pt idx="1">
                  <c:v>33.60713101425574</c:v>
                </c:pt>
                <c:pt idx="2">
                  <c:v>33.8642879514295</c:v>
                </c:pt>
                <c:pt idx="3">
                  <c:v>34.29709451718423</c:v>
                </c:pt>
                <c:pt idx="4">
                  <c:v>34.91215960819539</c:v>
                </c:pt>
                <c:pt idx="5">
                  <c:v>35.71935936517285</c:v>
                </c:pt>
                <c:pt idx="6">
                  <c:v>36.73256664119351</c:v>
                </c:pt>
                <c:pt idx="7">
                  <c:v>37.97077070793504</c:v>
                </c:pt>
                <c:pt idx="8">
                  <c:v>39.45979102345219</c:v>
                </c:pt>
                <c:pt idx="9">
                  <c:v>41.23494573030843</c:v>
                </c:pt>
                <c:pt idx="10">
                  <c:v>43.3453393212764</c:v>
                </c:pt>
                <c:pt idx="11">
                  <c:v>45.86106325662672</c:v>
                </c:pt>
                <c:pt idx="12">
                  <c:v>48.88601516913</c:v>
                </c:pt>
                <c:pt idx="13">
                  <c:v>49.87995177463253</c:v>
                </c:pt>
                <c:pt idx="14">
                  <c:v>49.92651883816787</c:v>
                </c:pt>
                <c:pt idx="15">
                  <c:v>49.973807526462444</c:v>
                </c:pt>
                <c:pt idx="16">
                  <c:v>50.02142222737321</c:v>
                </c:pt>
                <c:pt idx="17">
                  <c:v>50.06898379178315</c:v>
                </c:pt>
                <c:pt idx="18">
                  <c:v>50.11613181351294</c:v>
                </c:pt>
                <c:pt idx="19">
                  <c:v>50.16252624607813</c:v>
                </c:pt>
                <c:pt idx="20">
                  <c:v>50.20784844656363</c:v>
                </c:pt>
                <c:pt idx="21">
                  <c:v>50.251801738581605</c:v>
                </c:pt>
                <c:pt idx="22">
                  <c:v>50.294111583177525</c:v>
                </c:pt>
                <c:pt idx="23">
                  <c:v>50.33452544022711</c:v>
                </c:pt>
                <c:pt idx="24">
                  <c:v>50.372812394634025</c:v>
                </c:pt>
                <c:pt idx="25">
                  <c:v>50.408762612523596</c:v>
                </c:pt>
                <c:pt idx="26">
                  <c:v>50.44218668338615</c:v>
                </c:pt>
                <c:pt idx="27">
                  <c:v>50.472914895272446</c:v>
                </c:pt>
                <c:pt idx="28">
                  <c:v>50.50079648200869</c:v>
                </c:pt>
                <c:pt idx="29">
                  <c:v>50.52569887415435</c:v>
                </c:pt>
                <c:pt idx="30">
                  <c:v>50.547506979137694</c:v>
                </c:pt>
                <c:pt idx="31">
                  <c:v>50.566122510660776</c:v>
                </c:pt>
                <c:pt idx="32">
                  <c:v>50.581463383006515</c:v>
                </c:pt>
                <c:pt idx="33">
                  <c:v>50.5934631822169</c:v>
                </c:pt>
                <c:pt idx="34">
                  <c:v>50.60207072313432</c:v>
                </c:pt>
                <c:pt idx="35">
                  <c:v>50.60724969889994</c:v>
                </c:pt>
                <c:pt idx="36">
                  <c:v>50.608978427715314</c:v>
                </c:pt>
              </c:numCache>
            </c:numRef>
          </c:yVal>
          <c:smooth val="0"/>
        </c:ser>
        <c:ser>
          <c:idx val="16"/>
          <c:order val="16"/>
          <c:tx>
            <c:strRef>
              <c:f>'Echo-Geometry-Forward'!$R$18</c:f>
              <c:strCache>
                <c:ptCount val="1"/>
                <c:pt idx="0">
                  <c:v>90.0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marker>
          <c:xVal>
            <c:numRef>
              <c:f>'Echo-Geometry-Forward'!$R$60:$R$96</c:f>
              <c:numCache>
                <c:ptCount val="37"/>
                <c:pt idx="0">
                  <c:v>533.3333333644285</c:v>
                </c:pt>
                <c:pt idx="1">
                  <c:v>533.4759939947736</c:v>
                </c:pt>
                <c:pt idx="2">
                  <c:v>533.9024353258562</c:v>
                </c:pt>
                <c:pt idx="3">
                  <c:v>534.608068068783</c:v>
                </c:pt>
                <c:pt idx="4">
                  <c:v>535.5853508360512</c:v>
                </c:pt>
                <c:pt idx="5">
                  <c:v>536.8239456179806</c:v>
                </c:pt>
                <c:pt idx="6">
                  <c:v>538.3109249078858</c:v>
                </c:pt>
                <c:pt idx="7">
                  <c:v>540.0310210096046</c:v>
                </c:pt>
                <c:pt idx="8">
                  <c:v>541.9669068567755</c:v>
                </c:pt>
                <c:pt idx="9">
                  <c:v>544.0994972534237</c:v>
                </c:pt>
                <c:pt idx="10">
                  <c:v>546.4082597796329</c:v>
                </c:pt>
                <c:pt idx="11">
                  <c:v>548.8715255619212</c:v>
                </c:pt>
                <c:pt idx="12">
                  <c:v>551.4667915105844</c:v>
                </c:pt>
                <c:pt idx="13">
                  <c:v>554.1710072883296</c:v>
                </c:pt>
                <c:pt idx="14">
                  <c:v>556.9608420209062</c:v>
                </c:pt>
                <c:pt idx="15">
                  <c:v>559.8129274462664</c:v>
                </c:pt>
                <c:pt idx="16">
                  <c:v>562.7040757179093</c:v>
                </c:pt>
                <c:pt idx="17">
                  <c:v>565.6114713650559</c:v>
                </c:pt>
                <c:pt idx="18">
                  <c:v>568.5128379379142</c:v>
                </c:pt>
                <c:pt idx="19">
                  <c:v>571.3865806303993</c:v>
                </c:pt>
                <c:pt idx="20">
                  <c:v>574.2119066955927</c:v>
                </c:pt>
                <c:pt idx="21">
                  <c:v>576.9689257837442</c:v>
                </c:pt>
                <c:pt idx="22">
                  <c:v>579.6387324770594</c:v>
                </c:pt>
                <c:pt idx="23">
                  <c:v>582.2034733088161</c:v>
                </c:pt>
                <c:pt idx="24">
                  <c:v>584.6464004723155</c:v>
                </c:pt>
                <c:pt idx="25">
                  <c:v>586.9519142790606</c:v>
                </c:pt>
                <c:pt idx="26">
                  <c:v>589.1055962406899</c:v>
                </c:pt>
                <c:pt idx="27">
                  <c:v>591.0942344454272</c:v>
                </c:pt>
                <c:pt idx="28">
                  <c:v>592.9058426916976</c:v>
                </c:pt>
                <c:pt idx="29">
                  <c:v>594.5296746393437</c:v>
                </c:pt>
                <c:pt idx="30">
                  <c:v>595.9562340489332</c:v>
                </c:pt>
                <c:pt idx="31">
                  <c:v>597.1772820057884</c:v>
                </c:pt>
                <c:pt idx="32">
                  <c:v>598.1858418689912</c:v>
                </c:pt>
                <c:pt idx="33">
                  <c:v>598.9762025468357</c:v>
                </c:pt>
                <c:pt idx="34">
                  <c:v>599.5439205777056</c:v>
                </c:pt>
                <c:pt idx="35">
                  <c:v>599.8858213876274</c:v>
                </c:pt>
                <c:pt idx="36">
                  <c:v>600.0000000130708</c:v>
                </c:pt>
              </c:numCache>
            </c:numRef>
          </c:xVal>
          <c:yVal>
            <c:numRef>
              <c:f>'Echo-Geometry-Forward'!$R$142:$R$178</c:f>
              <c:numCache>
                <c:ptCount val="37"/>
                <c:pt idx="0">
                  <c:v>34.60897842807518</c:v>
                </c:pt>
                <c:pt idx="1">
                  <c:v>34.693953559882004</c:v>
                </c:pt>
                <c:pt idx="2">
                  <c:v>34.950124320056986</c:v>
                </c:pt>
                <c:pt idx="3">
                  <c:v>35.38130676402294</c:v>
                </c:pt>
                <c:pt idx="4">
                  <c:v>35.994138210334</c:v>
                </c:pt>
                <c:pt idx="5">
                  <c:v>36.7985329829521</c:v>
                </c:pt>
                <c:pt idx="6">
                  <c:v>37.80841042303069</c:v>
                </c:pt>
                <c:pt idx="7">
                  <c:v>39.04281291651878</c:v>
                </c:pt>
                <c:pt idx="8">
                  <c:v>40.52761787362104</c:v>
                </c:pt>
                <c:pt idx="9">
                  <c:v>42.29820443685658</c:v>
                </c:pt>
                <c:pt idx="10">
                  <c:v>44.403739448987665</c:v>
                </c:pt>
                <c:pt idx="11">
                  <c:v>46.91437653869927</c:v>
                </c:pt>
                <c:pt idx="12">
                  <c:v>49.934074010863995</c:v>
                </c:pt>
                <c:pt idx="13">
                  <c:v>50.922646686922256</c:v>
                </c:pt>
                <c:pt idx="14">
                  <c:v>50.9637950524308</c:v>
                </c:pt>
                <c:pt idx="15">
                  <c:v>51.00566103308812</c:v>
                </c:pt>
                <c:pt idx="16">
                  <c:v>51.04789545814687</c:v>
                </c:pt>
                <c:pt idx="17">
                  <c:v>51.09016113752512</c:v>
                </c:pt>
                <c:pt idx="18">
                  <c:v>51.132135135327694</c:v>
                </c:pt>
                <c:pt idx="19">
                  <c:v>51.17351050528035</c:v>
                </c:pt>
                <c:pt idx="20">
                  <c:v>51.213997546825546</c:v>
                </c:pt>
                <c:pt idx="21">
                  <c:v>51.253324645590155</c:v>
                </c:pt>
                <c:pt idx="22">
                  <c:v>51.29123876287479</c:v>
                </c:pt>
                <c:pt idx="23">
                  <c:v>51.32750563677183</c:v>
                </c:pt>
                <c:pt idx="24">
                  <c:v>51.36190975342867</c:v>
                </c:pt>
                <c:pt idx="25">
                  <c:v>51.39425414162552</c:v>
                </c:pt>
                <c:pt idx="26">
                  <c:v>51.42436003785819</c:v>
                </c:pt>
                <c:pt idx="27">
                  <c:v>51.452066462979296</c:v>
                </c:pt>
                <c:pt idx="28">
                  <c:v>51.47722974548889</c:v>
                </c:pt>
                <c:pt idx="29">
                  <c:v>51.499723020997465</c:v>
                </c:pt>
                <c:pt idx="30">
                  <c:v>51.51943573233453</c:v>
                </c:pt>
                <c:pt idx="31">
                  <c:v>51.53627315030389</c:v>
                </c:pt>
                <c:pt idx="32">
                  <c:v>51.55015593119501</c:v>
                </c:pt>
                <c:pt idx="33">
                  <c:v>51.56101972382254</c:v>
                </c:pt>
                <c:pt idx="34">
                  <c:v>51.56881483602642</c:v>
                </c:pt>
                <c:pt idx="35">
                  <c:v>51.57350596816151</c:v>
                </c:pt>
                <c:pt idx="36">
                  <c:v>51.57507201923584</c:v>
                </c:pt>
              </c:numCache>
            </c:numRef>
          </c:yVal>
          <c:smooth val="0"/>
        </c:ser>
        <c:ser>
          <c:idx val="17"/>
          <c:order val="17"/>
          <c:tx>
            <c:strRef>
              <c:f>'Echo-Geometry-Forward'!$S$18</c:f>
              <c:strCache>
                <c:ptCount val="1"/>
                <c:pt idx="0">
                  <c:v>100.0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marker>
          <c:xVal>
            <c:numRef>
              <c:f>'Echo-Geometry-Forward'!$S$60:$S$96</c:f>
              <c:numCache>
                <c:ptCount val="37"/>
                <c:pt idx="0">
                  <c:v>599.9999998059817</c:v>
                </c:pt>
                <c:pt idx="1">
                  <c:v>600.1409040178089</c:v>
                </c:pt>
                <c:pt idx="2">
                  <c:v>600.5621491282948</c:v>
                </c:pt>
                <c:pt idx="3">
                  <c:v>601.2593631080091</c:v>
                </c:pt>
                <c:pt idx="4">
                  <c:v>602.2253529777671</c:v>
                </c:pt>
                <c:pt idx="5">
                  <c:v>603.4502416821632</c:v>
                </c:pt>
                <c:pt idx="6">
                  <c:v>604.9216510010972</c:v>
                </c:pt>
                <c:pt idx="7">
                  <c:v>606.6249230904825</c:v>
                </c:pt>
                <c:pt idx="8">
                  <c:v>608.5433719513903</c:v>
                </c:pt>
                <c:pt idx="9">
                  <c:v>610.6585556456713</c:v>
                </c:pt>
                <c:pt idx="10">
                  <c:v>612.9505601817592</c:v>
                </c:pt>
                <c:pt idx="11">
                  <c:v>615.3982866031446</c:v>
                </c:pt>
                <c:pt idx="12">
                  <c:v>617.9797338056482</c:v>
                </c:pt>
                <c:pt idx="13">
                  <c:v>620.6722708539847</c:v>
                </c:pt>
                <c:pt idx="14">
                  <c:v>623.4528939316558</c:v>
                </c:pt>
                <c:pt idx="15">
                  <c:v>626.2984644257633</c:v>
                </c:pt>
                <c:pt idx="16">
                  <c:v>629.1859259288341</c:v>
                </c:pt>
                <c:pt idx="17">
                  <c:v>632.0924990705769</c:v>
                </c:pt>
                <c:pt idx="18">
                  <c:v>634.9958540373636</c:v>
                </c:pt>
                <c:pt idx="19">
                  <c:v>637.874261383586</c:v>
                </c:pt>
                <c:pt idx="20">
                  <c:v>640.7067222917987</c:v>
                </c:pt>
                <c:pt idx="21">
                  <c:v>643.4730798153387</c:v>
                </c:pt>
                <c:pt idx="22">
                  <c:v>646.1541128625829</c:v>
                </c:pt>
                <c:pt idx="23">
                  <c:v>648.73161478391</c:v>
                </c:pt>
                <c:pt idx="24">
                  <c:v>651.1884584284251</c:v>
                </c:pt>
                <c:pt idx="25">
                  <c:v>653.5086494730307</c:v>
                </c:pt>
                <c:pt idx="26">
                  <c:v>655.6773697135758</c:v>
                </c:pt>
                <c:pt idx="27">
                  <c:v>657.6810118647481</c:v>
                </c:pt>
                <c:pt idx="28">
                  <c:v>659.5072072564207</c:v>
                </c:pt>
                <c:pt idx="29">
                  <c:v>661.1448476500818</c:v>
                </c:pt>
                <c:pt idx="30">
                  <c:v>662.5841022372745</c:v>
                </c:pt>
                <c:pt idx="31">
                  <c:v>663.8164307277534</c:v>
                </c:pt>
                <c:pt idx="32">
                  <c:v>664.8345932911368</c:v>
                </c:pt>
                <c:pt idx="33">
                  <c:v>665.6326579836691</c:v>
                </c:pt>
                <c:pt idx="34">
                  <c:v>666.2060061711519</c:v>
                </c:pt>
                <c:pt idx="35">
                  <c:v>666.5513363497997</c:v>
                </c:pt>
                <c:pt idx="36">
                  <c:v>666.6666666833955</c:v>
                </c:pt>
              </c:numCache>
            </c:numRef>
          </c:xVal>
          <c:yVal>
            <c:numRef>
              <c:f>'Echo-Geometry-Forward'!$S$142:$S$178</c:f>
              <c:numCache>
                <c:ptCount val="37"/>
                <c:pt idx="0">
                  <c:v>35.57507201642878</c:v>
                </c:pt>
                <c:pt idx="1">
                  <c:v>35.65979294022011</c:v>
                </c:pt>
                <c:pt idx="2">
                  <c:v>35.9152052804375</c:v>
                </c:pt>
                <c:pt idx="3">
                  <c:v>36.34513757878899</c:v>
                </c:pt>
                <c:pt idx="4">
                  <c:v>36.95624744602872</c:v>
                </c:pt>
                <c:pt idx="5">
                  <c:v>37.758476576596124</c:v>
                </c:pt>
                <c:pt idx="6">
                  <c:v>38.765777810242426</c:v>
                </c:pt>
                <c:pt idx="7">
                  <c:v>39.99723205295173</c:v>
                </c:pt>
                <c:pt idx="8">
                  <c:v>41.47875906152524</c:v>
                </c:pt>
                <c:pt idx="9">
                  <c:v>43.245782935864675</c:v>
                </c:pt>
                <c:pt idx="10">
                  <c:v>45.347516910899394</c:v>
                </c:pt>
                <c:pt idx="11">
                  <c:v>47.85416135601156</c:v>
                </c:pt>
                <c:pt idx="12">
                  <c:v>50.86972070575768</c:v>
                </c:pt>
                <c:pt idx="13">
                  <c:v>51.85405449076238</c:v>
                </c:pt>
                <c:pt idx="14">
                  <c:v>51.89090583637945</c:v>
                </c:pt>
                <c:pt idx="15">
                  <c:v>51.92845674998779</c:v>
                </c:pt>
                <c:pt idx="16">
                  <c:v>51.966395246787854</c:v>
                </c:pt>
                <c:pt idx="17">
                  <c:v>52.004418225311014</c:v>
                </c:pt>
                <c:pt idx="18">
                  <c:v>52.04223365660192</c:v>
                </c:pt>
                <c:pt idx="19">
                  <c:v>52.079562332242034</c:v>
                </c:pt>
                <c:pt idx="20">
                  <c:v>52.11613920967136</c:v>
                </c:pt>
                <c:pt idx="21">
                  <c:v>52.151714399441786</c:v>
                </c:pt>
                <c:pt idx="22">
                  <c:v>52.1860538419385</c:v>
                </c:pt>
                <c:pt idx="23">
                  <c:v>52.21893972142108</c:v>
                </c:pt>
                <c:pt idx="24">
                  <c:v>52.25017066362504</c:v>
                </c:pt>
                <c:pt idx="25">
                  <c:v>52.27956176021887</c:v>
                </c:pt>
                <c:pt idx="26">
                  <c:v>52.30694445963166</c:v>
                </c:pt>
                <c:pt idx="27">
                  <c:v>52.33216635955309</c:v>
                </c:pt>
                <c:pt idx="28">
                  <c:v>52.35509093206467</c:v>
                </c:pt>
                <c:pt idx="29">
                  <c:v>52.375597208109056</c:v>
                </c:pt>
                <c:pt idx="30">
                  <c:v>52.393579443987356</c:v>
                </c:pt>
                <c:pt idx="31">
                  <c:v>52.40894678888078</c:v>
                </c:pt>
                <c:pt idx="32">
                  <c:v>52.42162296906229</c:v>
                </c:pt>
                <c:pt idx="33">
                  <c:v>52.43154600150505</c:v>
                </c:pt>
                <c:pt idx="34">
                  <c:v>52.438667946984864</c:v>
                </c:pt>
                <c:pt idx="35">
                  <c:v>52.44295471048416</c:v>
                </c:pt>
                <c:pt idx="36">
                  <c:v>52.44438589488596</c:v>
                </c:pt>
              </c:numCache>
            </c:numRef>
          </c:yVal>
          <c:smooth val="0"/>
        </c:ser>
        <c:ser>
          <c:idx val="18"/>
          <c:order val="18"/>
          <c:tx>
            <c:v>Noise</c:v>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
              <c:pt idx="0">
                <c:v>0</c:v>
              </c:pt>
              <c:pt idx="1">
                <c:v>700</c:v>
              </c:pt>
            </c:numLit>
          </c:xVal>
          <c:yVal>
            <c:numRef>
              <c:f>'Echo-Geometry-Forward'!$Y$73:$Y$74</c:f>
              <c:numCache>
                <c:ptCount val="2"/>
                <c:pt idx="0">
                  <c:v>62.52553517832136</c:v>
                </c:pt>
                <c:pt idx="1">
                  <c:v>62.52553517832136</c:v>
                </c:pt>
              </c:numCache>
            </c:numRef>
          </c:yVal>
          <c:smooth val="1"/>
        </c:ser>
        <c:axId val="45123699"/>
        <c:axId val="3460108"/>
      </c:scatterChart>
      <c:valAx>
        <c:axId val="45123699"/>
        <c:scaling>
          <c:orientation val="minMax"/>
          <c:max val="700"/>
          <c:min val="0"/>
        </c:scaling>
        <c:axPos val="t"/>
        <c:title>
          <c:tx>
            <c:rich>
              <a:bodyPr vert="horz" rot="0" anchor="ctr"/>
              <a:lstStyle/>
              <a:p>
                <a:pPr algn="ctr">
                  <a:defRPr/>
                </a:pPr>
                <a:r>
                  <a:rPr lang="en-US" cap="none" sz="800" b="1" i="0" u="none" baseline="0">
                    <a:latin typeface="Arial"/>
                    <a:ea typeface="Arial"/>
                    <a:cs typeface="Arial"/>
                  </a:rPr>
                  <a:t>Excess delay (usec)</a:t>
                </a:r>
              </a:p>
            </c:rich>
          </c:tx>
          <c:layout/>
          <c:overlay val="0"/>
          <c:spPr>
            <a:noFill/>
            <a:ln>
              <a:noFill/>
            </a:ln>
          </c:spPr>
        </c:title>
        <c:majorGridlines>
          <c:spPr>
            <a:ln w="3175">
              <a:solidFill>
                <a:srgbClr val="969696"/>
              </a:solidFill>
              <a:prstDash val="dash"/>
            </a:ln>
          </c:spPr>
        </c:majorGridlines>
        <c:delete val="0"/>
        <c:numFmt formatCode="0" sourceLinked="0"/>
        <c:majorTickMark val="out"/>
        <c:minorTickMark val="none"/>
        <c:tickLblPos val="nextTo"/>
        <c:crossAx val="3460108"/>
        <c:crosses val="max"/>
        <c:crossBetween val="midCat"/>
        <c:dispUnits/>
      </c:valAx>
      <c:valAx>
        <c:axId val="3460108"/>
        <c:scaling>
          <c:orientation val="maxMin"/>
          <c:max val="60"/>
          <c:min val="0"/>
        </c:scaling>
        <c:axPos val="l"/>
        <c:title>
          <c:tx>
            <c:rich>
              <a:bodyPr vert="horz" rot="-5400000" anchor="ctr"/>
              <a:lstStyle/>
              <a:p>
                <a:pPr algn="ctr">
                  <a:defRPr/>
                </a:pPr>
                <a:r>
                  <a:rPr lang="en-US" cap="none" sz="800" b="1" i="0" u="none" baseline="0">
                    <a:latin typeface="Arial"/>
                    <a:ea typeface="Arial"/>
                    <a:cs typeface="Arial"/>
                  </a:rPr>
                  <a:t>Attenuation (dB)</a:t>
                </a:r>
              </a:p>
            </c:rich>
          </c:tx>
          <c:layout/>
          <c:overlay val="0"/>
          <c:spPr>
            <a:noFill/>
            <a:ln>
              <a:noFill/>
            </a:ln>
          </c:spPr>
        </c:title>
        <c:majorGridlines/>
        <c:delete val="0"/>
        <c:numFmt formatCode="0" sourceLinked="0"/>
        <c:majorTickMark val="out"/>
        <c:minorTickMark val="none"/>
        <c:tickLblPos val="nextTo"/>
        <c:crossAx val="45123699"/>
        <c:crosses val="max"/>
        <c:crossBetween val="midCat"/>
        <c:dispUnits/>
      </c:valAx>
      <c:spPr>
        <a:solidFill>
          <a:srgbClr val="FFFFFF"/>
        </a:solidFill>
        <a:ln w="25400">
          <a:solidFill>
            <a:srgbClr val="808080"/>
          </a:solidFill>
        </a:ln>
      </c:spPr>
    </c:plotArea>
    <c:legend>
      <c:legendPos val="r"/>
      <c:layout>
        <c:manualLayout>
          <c:xMode val="edge"/>
          <c:yMode val="edge"/>
          <c:x val="0.885"/>
          <c:y val="0.118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Multipath scatter plot
(Free space)</a:t>
            </a:r>
          </a:p>
        </c:rich>
      </c:tx>
      <c:layout/>
      <c:spPr>
        <a:noFill/>
        <a:ln>
          <a:noFill/>
        </a:ln>
      </c:spPr>
    </c:title>
    <c:plotArea>
      <c:layout>
        <c:manualLayout>
          <c:xMode val="edge"/>
          <c:yMode val="edge"/>
          <c:x val="0.044"/>
          <c:y val="0.10525"/>
          <c:w val="0.87975"/>
          <c:h val="0.831"/>
        </c:manualLayout>
      </c:layout>
      <c:scatterChart>
        <c:scatterStyle val="lineMarker"/>
        <c:varyColors val="0"/>
        <c:ser>
          <c:idx val="0"/>
          <c:order val="0"/>
          <c:tx>
            <c:v>Multipath Profile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trendline>
            <c:trendlineType val="poly"/>
            <c:order val="5"/>
            <c:dispEq val="1"/>
            <c:dispRSqr val="1"/>
            <c:trendlineLbl>
              <c:layout>
                <c:manualLayout>
                  <c:x val="0"/>
                  <c:y val="0"/>
                </c:manualLayout>
              </c:layout>
              <c:numFmt formatCode="General"/>
            </c:trendlineLbl>
          </c:trendline>
          <c:xVal>
            <c:numRef>
              <c:f>'Echo-Geometry-Forward'!$B$182:$B$847</c:f>
              <c:numCache>
                <c:ptCount val="66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1.134044464977908</c:v>
                </c:pt>
                <c:pt idx="52">
                  <c:v>1.2746632580772814</c:v>
                </c:pt>
                <c:pt idx="53">
                  <c:v>1.4179921184242932</c:v>
                </c:pt>
                <c:pt idx="54">
                  <c:v>1.5629122875193544</c:v>
                </c:pt>
                <c:pt idx="55">
                  <c:v>1.7083073241679791</c:v>
                </c:pt>
                <c:pt idx="56">
                  <c:v>1.8530717020213436</c:v>
                </c:pt>
                <c:pt idx="57">
                  <c:v>1.9961188813517992</c:v>
                </c:pt>
                <c:pt idx="58">
                  <c:v>2.136388824914963</c:v>
                </c:pt>
                <c:pt idx="59">
                  <c:v>2.2728549421625566</c:v>
                </c:pt>
                <c:pt idx="60">
                  <c:v>2.4045304582766334</c:v>
                </c:pt>
                <c:pt idx="61">
                  <c:v>2.5304742144719823</c:v>
                </c:pt>
                <c:pt idx="62">
                  <c:v>2.6497959138355043</c:v>
                </c:pt>
                <c:pt idx="63">
                  <c:v>2.7616608327866743</c:v>
                </c:pt>
                <c:pt idx="64">
                  <c:v>2.8652940222477064</c:v>
                </c:pt>
                <c:pt idx="65">
                  <c:v>2.959984025023565</c:v>
                </c:pt>
                <c:pt idx="66">
                  <c:v>3.045086136941186</c:v>
                </c:pt>
                <c:pt idx="67">
                  <c:v>3.12002523920197</c:v>
                </c:pt>
                <c:pt idx="68">
                  <c:v>3.18429822837152</c:v>
                </c:pt>
                <c:pt idx="69">
                  <c:v>3.2374760686494852</c:v>
                </c:pt>
                <c:pt idx="70">
                  <c:v>3.2792054886936306</c:v>
                </c:pt>
                <c:pt idx="71">
                  <c:v>3.309210342450791</c:v>
                </c:pt>
                <c:pt idx="72">
                  <c:v>3.3272926502907003</c:v>
                </c:pt>
                <c:pt idx="73">
                  <c:v>3.3333333332860646</c:v>
                </c:pt>
                <c:pt idx="74">
                  <c:v>1</c:v>
                </c:pt>
                <c:pt idx="75">
                  <c:v>1</c:v>
                </c:pt>
                <c:pt idx="76">
                  <c:v>1</c:v>
                </c:pt>
                <c:pt idx="77">
                  <c:v>1</c:v>
                </c:pt>
                <c:pt idx="78">
                  <c:v>1</c:v>
                </c:pt>
                <c:pt idx="79">
                  <c:v>1</c:v>
                </c:pt>
                <c:pt idx="80">
                  <c:v>1</c:v>
                </c:pt>
                <c:pt idx="81">
                  <c:v>1</c:v>
                </c:pt>
                <c:pt idx="82">
                  <c:v>1</c:v>
                </c:pt>
                <c:pt idx="83">
                  <c:v>1.0658555645670968</c:v>
                </c:pt>
                <c:pt idx="84">
                  <c:v>1.295056018175913</c:v>
                </c:pt>
                <c:pt idx="85">
                  <c:v>1.5398286603143951</c:v>
                </c:pt>
                <c:pt idx="86">
                  <c:v>1.797973380564848</c:v>
                </c:pt>
                <c:pt idx="87">
                  <c:v>2.067227085398435</c:v>
                </c:pt>
                <c:pt idx="88">
                  <c:v>2.345289393165568</c:v>
                </c:pt>
                <c:pt idx="89">
                  <c:v>2.6298464425762567</c:v>
                </c:pt>
                <c:pt idx="90">
                  <c:v>2.918592592883395</c:v>
                </c:pt>
                <c:pt idx="91">
                  <c:v>3.2092499070576608</c:v>
                </c:pt>
                <c:pt idx="92">
                  <c:v>3.4995854037363</c:v>
                </c:pt>
                <c:pt idx="93">
                  <c:v>3.7874261383585583</c:v>
                </c:pt>
                <c:pt idx="94">
                  <c:v>4.070672229179841</c:v>
                </c:pt>
                <c:pt idx="95">
                  <c:v>4.347307981533841</c:v>
                </c:pt>
                <c:pt idx="96">
                  <c:v>4.615411286258257</c:v>
                </c:pt>
                <c:pt idx="97">
                  <c:v>4.8731614783909905</c:v>
                </c:pt>
                <c:pt idx="98">
                  <c:v>5.118845842842461</c:v>
                </c:pt>
                <c:pt idx="99">
                  <c:v>5.350864947302991</c:v>
                </c:pt>
                <c:pt idx="100">
                  <c:v>5.567736971357557</c:v>
                </c:pt>
                <c:pt idx="101">
                  <c:v>5.768101186474794</c:v>
                </c:pt>
                <c:pt idx="102">
                  <c:v>5.950720725642018</c:v>
                </c:pt>
                <c:pt idx="103">
                  <c:v>6.114484765008061</c:v>
                </c:pt>
                <c:pt idx="104">
                  <c:v>6.258410223727366</c:v>
                </c:pt>
                <c:pt idx="105">
                  <c:v>6.3816430727752</c:v>
                </c:pt>
                <c:pt idx="106">
                  <c:v>6.483459329113662</c:v>
                </c:pt>
                <c:pt idx="107">
                  <c:v>6.563265798366753</c:v>
                </c:pt>
                <c:pt idx="108">
                  <c:v>6.620600617115328</c:v>
                </c:pt>
                <c:pt idx="109">
                  <c:v>6.655133634979057</c:v>
                </c:pt>
                <c:pt idx="110">
                  <c:v>6.666666666418575</c:v>
                </c:pt>
                <c:pt idx="111">
                  <c:v>1</c:v>
                </c:pt>
                <c:pt idx="112">
                  <c:v>1</c:v>
                </c:pt>
                <c:pt idx="113">
                  <c:v>1</c:v>
                </c:pt>
                <c:pt idx="114">
                  <c:v>1.0995363826605657</c:v>
                </c:pt>
                <c:pt idx="115">
                  <c:v>1.901746752485387</c:v>
                </c:pt>
                <c:pt idx="116">
                  <c:v>2.8750895652062645</c:v>
                </c:pt>
                <c:pt idx="117">
                  <c:v>3.9885612487912665</c:v>
                </c:pt>
                <c:pt idx="118">
                  <c:v>5.213003138657383</c:v>
                </c:pt>
                <c:pt idx="119">
                  <c:v>6.5223047752595305</c:v>
                </c:pt>
                <c:pt idx="120">
                  <c:v>7.893762636798343</c:v>
                </c:pt>
                <c:pt idx="121">
                  <c:v>9.307944662121734</c:v>
                </c:pt>
                <c:pt idx="122">
                  <c:v>10.748324440166222</c:v>
                </c:pt>
                <c:pt idx="123">
                  <c:v>12.20084679281462</c:v>
                </c:pt>
                <c:pt idx="124">
                  <c:v>13.65350883596415</c:v>
                </c:pt>
                <c:pt idx="125">
                  <c:v>15.095992343811714</c:v>
                </c:pt>
                <c:pt idx="126">
                  <c:v>16.5193570799094</c:v>
                </c:pt>
                <c:pt idx="127">
                  <c:v>17.915792315582788</c:v>
                </c:pt>
                <c:pt idx="128">
                  <c:v>19.27841887676784</c:v>
                </c:pt>
                <c:pt idx="129">
                  <c:v>20.60113295832983</c:v>
                </c:pt>
                <c:pt idx="130">
                  <c:v>21.878483521819472</c:v>
                </c:pt>
                <c:pt idx="131">
                  <c:v>23.105576273841613</c:v>
                </c:pt>
                <c:pt idx="132">
                  <c:v>24.27799850072075</c:v>
                </c:pt>
                <c:pt idx="133">
                  <c:v>25.39176019837259</c:v>
                </c:pt>
                <c:pt idx="134">
                  <c:v>26.44324791533459</c:v>
                </c:pt>
                <c:pt idx="135">
                  <c:v>27.429188517743178</c:v>
                </c:pt>
                <c:pt idx="136">
                  <c:v>28.34662070928547</c:v>
                </c:pt>
                <c:pt idx="137">
                  <c:v>29.192872625569517</c:v>
                </c:pt>
                <c:pt idx="138">
                  <c:v>29.96554419886356</c:v>
                </c:pt>
                <c:pt idx="139">
                  <c:v>30.662493279853727</c:v>
                </c:pt>
                <c:pt idx="140">
                  <c:v>31.28182472761779</c:v>
                </c:pt>
                <c:pt idx="141">
                  <c:v>31.821881852940166</c:v>
                </c:pt>
                <c:pt idx="142">
                  <c:v>32.28123973546493</c:v>
                </c:pt>
                <c:pt idx="143">
                  <c:v>32.65870004127816</c:v>
                </c:pt>
                <c:pt idx="144">
                  <c:v>32.95328705144814</c:v>
                </c:pt>
                <c:pt idx="145">
                  <c:v>33.16424467929527</c:v>
                </c:pt>
                <c:pt idx="146">
                  <c:v>33.291034308944944</c:v>
                </c:pt>
                <c:pt idx="147">
                  <c:v>33.333333332037924</c:v>
                </c:pt>
                <c:pt idx="148">
                  <c:v>1</c:v>
                </c:pt>
                <c:pt idx="149">
                  <c:v>2.907959157689065</c:v>
                </c:pt>
                <c:pt idx="150">
                  <c:v>5.810382849843876</c:v>
                </c:pt>
                <c:pt idx="151">
                  <c:v>8.701746148003439</c:v>
                </c:pt>
                <c:pt idx="152">
                  <c:v>11.576545177795357</c:v>
                </c:pt>
                <c:pt idx="153">
                  <c:v>14.42930759587353</c:v>
                </c:pt>
                <c:pt idx="154">
                  <c:v>17.254603006834717</c:v>
                </c:pt>
                <c:pt idx="155">
                  <c:v>20.047053300284873</c:v>
                </c:pt>
                <c:pt idx="156">
                  <c:v>22.80134288837791</c:v>
                </c:pt>
                <c:pt idx="157">
                  <c:v>25.51222882433932</c:v>
                </c:pt>
                <c:pt idx="158">
                  <c:v>28.174550782713297</c:v>
                </c:pt>
                <c:pt idx="159">
                  <c:v>30.7832408823356</c:v>
                </c:pt>
                <c:pt idx="160">
                  <c:v>33.333333333333336</c:v>
                </c:pt>
                <c:pt idx="161">
                  <c:v>35.81997388978825</c:v>
                </c:pt>
                <c:pt idx="162">
                  <c:v>38.23842909006974</c:v>
                </c:pt>
                <c:pt idx="163">
                  <c:v>40.584095267248046</c:v>
                </c:pt>
                <c:pt idx="164">
                  <c:v>42.85250731243596</c:v>
                </c:pt>
                <c:pt idx="165">
                  <c:v>45.03934717437735</c:v>
                </c:pt>
                <c:pt idx="166">
                  <c:v>47.14045207910317</c:v>
                </c:pt>
                <c:pt idx="167">
                  <c:v>49.15182245400828</c:v>
                </c:pt>
                <c:pt idx="168">
                  <c:v>51.06962954126521</c:v>
                </c:pt>
                <c:pt idx="169">
                  <c:v>52.89022268608235</c:v>
                </c:pt>
                <c:pt idx="170">
                  <c:v>54.610136285932796</c:v>
                </c:pt>
                <c:pt idx="171">
                  <c:v>56.226096387525715</c:v>
                </c:pt>
                <c:pt idx="172">
                  <c:v>57.73502691896258</c:v>
                </c:pt>
                <c:pt idx="173">
                  <c:v>59.134055545214814</c:v>
                </c:pt>
                <c:pt idx="174">
                  <c:v>60.42051913577666</c:v>
                </c:pt>
                <c:pt idx="175">
                  <c:v>61.59196883408579</c:v>
                </c:pt>
                <c:pt idx="176">
                  <c:v>62.64617471906058</c:v>
                </c:pt>
                <c:pt idx="177">
                  <c:v>63.58113004988183</c:v>
                </c:pt>
                <c:pt idx="178">
                  <c:v>64.3950550859379</c:v>
                </c:pt>
                <c:pt idx="179">
                  <c:v>65.08640047466226</c:v>
                </c:pt>
                <c:pt idx="180">
                  <c:v>65.65385020081388</c:v>
                </c:pt>
                <c:pt idx="181">
                  <c:v>66.0963240915874</c:v>
                </c:pt>
                <c:pt idx="182">
                  <c:v>66.41297987278298</c:v>
                </c:pt>
                <c:pt idx="183">
                  <c:v>66.60321477212418</c:v>
                </c:pt>
                <c:pt idx="184">
                  <c:v>66.66666666483378</c:v>
                </c:pt>
                <c:pt idx="185">
                  <c:v>33.333333333190126</c:v>
                </c:pt>
                <c:pt idx="186">
                  <c:v>33.709615867786745</c:v>
                </c:pt>
                <c:pt idx="187">
                  <c:v>34.788989946820834</c:v>
                </c:pt>
                <c:pt idx="188">
                  <c:v>36.449445966204365</c:v>
                </c:pt>
                <c:pt idx="189">
                  <c:v>38.548219974375044</c:v>
                </c:pt>
                <c:pt idx="190">
                  <c:v>40.95833508038989</c:v>
                </c:pt>
                <c:pt idx="191">
                  <c:v>43.58059921401065</c:v>
                </c:pt>
                <c:pt idx="192">
                  <c:v>46.34164428779506</c:v>
                </c:pt>
                <c:pt idx="193">
                  <c:v>49.18788487951735</c:v>
                </c:pt>
                <c:pt idx="194">
                  <c:v>52.07977874617689</c:v>
                </c:pt>
                <c:pt idx="195">
                  <c:v>54.987493190755536</c:v>
                </c:pt>
                <c:pt idx="196">
                  <c:v>57.887894894457574</c:v>
                </c:pt>
                <c:pt idx="197">
                  <c:v>60.762521851076514</c:v>
                </c:pt>
                <c:pt idx="198">
                  <c:v>63.596226348976145</c:v>
                </c:pt>
                <c:pt idx="199">
                  <c:v>66.37626299063831</c:v>
                </c:pt>
                <c:pt idx="200">
                  <c:v>69.09166986904498</c:v>
                </c:pt>
                <c:pt idx="201">
                  <c:v>71.73284369232682</c:v>
                </c:pt>
                <c:pt idx="202">
                  <c:v>74.29124448393938</c:v>
                </c:pt>
                <c:pt idx="203">
                  <c:v>76.75918792439982</c:v>
                </c:pt>
                <c:pt idx="204">
                  <c:v>79.12969776189377</c:v>
                </c:pt>
                <c:pt idx="205">
                  <c:v>81.39639994281174</c:v>
                </c:pt>
                <c:pt idx="206">
                  <c:v>83.55344608870828</c:v>
                </c:pt>
                <c:pt idx="207">
                  <c:v>85.59545786113061</c:v>
                </c:pt>
                <c:pt idx="208">
                  <c:v>87.51748635315144</c:v>
                </c:pt>
                <c:pt idx="209">
                  <c:v>89.31498239234458</c:v>
                </c:pt>
                <c:pt idx="210">
                  <c:v>90.98377482901785</c:v>
                </c:pt>
                <c:pt idx="211">
                  <c:v>92.52005470393833</c:v>
                </c:pt>
                <c:pt idx="212">
                  <c:v>93.92036376309224</c:v>
                </c:pt>
                <c:pt idx="213">
                  <c:v>95.18158619266742</c:v>
                </c:pt>
                <c:pt idx="214">
                  <c:v>96.30094273801524</c:v>
                </c:pt>
                <c:pt idx="215">
                  <c:v>97.27598658104905</c:v>
                </c:pt>
                <c:pt idx="216">
                  <c:v>98.10460050526521</c:v>
                </c:pt>
                <c:pt idx="217">
                  <c:v>98.78499499271177</c:v>
                </c:pt>
                <c:pt idx="218">
                  <c:v>99.31570698419256</c:v>
                </c:pt>
                <c:pt idx="219">
                  <c:v>99.6955991007995</c:v>
                </c:pt>
                <c:pt idx="220">
                  <c:v>99.92385917728612</c:v>
                </c:pt>
                <c:pt idx="221">
                  <c:v>99.99999999805634</c:v>
                </c:pt>
                <c:pt idx="222">
                  <c:v>66.66666666632948</c:v>
                </c:pt>
                <c:pt idx="223">
                  <c:v>66.91939538348569</c:v>
                </c:pt>
                <c:pt idx="224">
                  <c:v>67.66454666514895</c:v>
                </c:pt>
                <c:pt idx="225">
                  <c:v>68.86573943198782</c:v>
                </c:pt>
                <c:pt idx="226">
                  <c:v>70.47016017163745</c:v>
                </c:pt>
                <c:pt idx="227">
                  <c:v>72.4168457970792</c:v>
                </c:pt>
                <c:pt idx="228">
                  <c:v>74.6437891642492</c:v>
                </c:pt>
                <c:pt idx="229">
                  <c:v>77.09267294398144</c:v>
                </c:pt>
                <c:pt idx="230">
                  <c:v>79.71127621718576</c:v>
                </c:pt>
                <c:pt idx="231">
                  <c:v>82.45419194026336</c:v>
                </c:pt>
                <c:pt idx="232">
                  <c:v>85.28255599091014</c:v>
                </c:pt>
                <c:pt idx="233">
                  <c:v>88.16331554699914</c:v>
                </c:pt>
                <c:pt idx="234">
                  <c:v>91.06836025229589</c:v>
                </c:pt>
                <c:pt idx="235">
                  <c:v>93.97368433859498</c:v>
                </c:pt>
                <c:pt idx="236">
                  <c:v>96.85865135429012</c:v>
                </c:pt>
                <c:pt idx="237">
                  <c:v>99.70538082648551</c:v>
                </c:pt>
                <c:pt idx="238">
                  <c:v>102.49825129783225</c:v>
                </c:pt>
                <c:pt idx="239">
                  <c:v>105.22350442020233</c:v>
                </c:pt>
                <c:pt idx="240">
                  <c:v>107.86893258332636</c:v>
                </c:pt>
                <c:pt idx="241">
                  <c:v>110.42363371030564</c:v>
                </c:pt>
                <c:pt idx="242">
                  <c:v>112.8778192143499</c:v>
                </c:pt>
                <c:pt idx="243">
                  <c:v>115.22266366810817</c:v>
                </c:pt>
                <c:pt idx="244">
                  <c:v>117.45018706341183</c:v>
                </c:pt>
                <c:pt idx="245">
                  <c:v>119.55316249733585</c:v>
                </c:pt>
                <c:pt idx="246">
                  <c:v>121.52504370215304</c:v>
                </c:pt>
                <c:pt idx="247">
                  <c:v>123.35990808523766</c:v>
                </c:pt>
                <c:pt idx="248">
                  <c:v>125.0524119178057</c:v>
                </c:pt>
                <c:pt idx="249">
                  <c:v>126.5977550643938</c:v>
                </c:pt>
                <c:pt idx="250">
                  <c:v>127.99165322637413</c:v>
                </c:pt>
                <c:pt idx="251">
                  <c:v>129.2303161219023</c:v>
                </c:pt>
                <c:pt idx="252">
                  <c:v>130.31043037254702</c:v>
                </c:pt>
                <c:pt idx="253">
                  <c:v>131.2291461375966</c:v>
                </c:pt>
                <c:pt idx="254">
                  <c:v>131.98406674922296</c:v>
                </c:pt>
                <c:pt idx="255">
                  <c:v>132.573240769563</c:v>
                </c:pt>
                <c:pt idx="256">
                  <c:v>132.99515602525713</c:v>
                </c:pt>
                <c:pt idx="257">
                  <c:v>133.24873528455691</c:v>
                </c:pt>
                <c:pt idx="258">
                  <c:v>133.3333333315363</c:v>
                </c:pt>
                <c:pt idx="259">
                  <c:v>99.99999999629956</c:v>
                </c:pt>
                <c:pt idx="260">
                  <c:v>100.21096061774723</c:v>
                </c:pt>
                <c:pt idx="261">
                  <c:v>100.83700789930901</c:v>
                </c:pt>
                <c:pt idx="262">
                  <c:v>101.85847052373158</c:v>
                </c:pt>
                <c:pt idx="263">
                  <c:v>103.24510302022001</c:v>
                </c:pt>
                <c:pt idx="264">
                  <c:v>104.9591875325758</c:v>
                </c:pt>
                <c:pt idx="265">
                  <c:v>106.9587860852799</c:v>
                </c:pt>
                <c:pt idx="266">
                  <c:v>109.20059851945041</c:v>
                </c:pt>
                <c:pt idx="267">
                  <c:v>111.64213732329094</c:v>
                </c:pt>
                <c:pt idx="268">
                  <c:v>114.24316733290496</c:v>
                </c:pt>
                <c:pt idx="269">
                  <c:v>116.96650864065727</c:v>
                </c:pt>
                <c:pt idx="270">
                  <c:v>119.77836196164073</c:v>
                </c:pt>
                <c:pt idx="271">
                  <c:v>122.64831572567786</c:v>
                </c:pt>
                <c:pt idx="272">
                  <c:v>125.5491649435173</c:v>
                </c:pt>
                <c:pt idx="273">
                  <c:v>128.45663546310618</c:v>
                </c:pt>
                <c:pt idx="274">
                  <c:v>131.3490748051425</c:v>
                </c:pt>
                <c:pt idx="275">
                  <c:v>134.20714611840222</c:v>
                </c:pt>
                <c:pt idx="276">
                  <c:v>137.01354483490047</c:v>
                </c:pt>
                <c:pt idx="277">
                  <c:v>139.75274678557508</c:v>
                </c:pt>
                <c:pt idx="278">
                  <c:v>142.41079009713033</c:v>
                </c:pt>
                <c:pt idx="279">
                  <c:v>144.9750896483134</c:v>
                </c:pt>
                <c:pt idx="280">
                  <c:v>147.43428113071116</c:v>
                </c:pt>
                <c:pt idx="281">
                  <c:v>149.77809109679538</c:v>
                </c:pt>
                <c:pt idx="282">
                  <c:v>151.997229312606</c:v>
                </c:pt>
                <c:pt idx="283">
                  <c:v>154.08329997330665</c:v>
                </c:pt>
                <c:pt idx="284">
                  <c:v>156.02872871567112</c:v>
                </c:pt>
                <c:pt idx="285">
                  <c:v>157.82670277622276</c:v>
                </c:pt>
                <c:pt idx="286">
                  <c:v>159.47112204662696</c:v>
                </c:pt>
                <c:pt idx="287">
                  <c:v>160.95655914513424</c:v>
                </c:pt>
                <c:pt idx="288">
                  <c:v>162.27822694561036</c:v>
                </c:pt>
                <c:pt idx="289">
                  <c:v>163.43195228330706</c:v>
                </c:pt>
                <c:pt idx="290">
                  <c:v>164.41415479244822</c:v>
                </c:pt>
                <c:pt idx="291">
                  <c:v>165.22183003006538</c:v>
                </c:pt>
                <c:pt idx="292">
                  <c:v>165.85253620896876</c:v>
                </c:pt>
                <c:pt idx="293">
                  <c:v>166.30438400574877</c:v>
                </c:pt>
                <c:pt idx="294">
                  <c:v>166.57602903236315</c:v>
                </c:pt>
                <c:pt idx="295">
                  <c:v>166.66666666520115</c:v>
                </c:pt>
                <c:pt idx="296">
                  <c:v>133.33333332415208</c:v>
                </c:pt>
                <c:pt idx="297">
                  <c:v>133.52332769481552</c:v>
                </c:pt>
                <c:pt idx="298">
                  <c:v>134.08866671879903</c:v>
                </c:pt>
                <c:pt idx="299">
                  <c:v>135.01581152245356</c:v>
                </c:pt>
                <c:pt idx="300">
                  <c:v>136.2834292975522</c:v>
                </c:pt>
                <c:pt idx="301">
                  <c:v>137.86399244182093</c:v>
                </c:pt>
                <c:pt idx="302">
                  <c:v>139.72560464974202</c:v>
                </c:pt>
                <c:pt idx="303">
                  <c:v>141.83379699979722</c:v>
                </c:pt>
                <c:pt idx="304">
                  <c:v>144.15310520261045</c:v>
                </c:pt>
                <c:pt idx="305">
                  <c:v>146.64832645940163</c:v>
                </c:pt>
                <c:pt idx="306">
                  <c:v>149.28543196770175</c:v>
                </c:pt>
                <c:pt idx="307">
                  <c:v>152.03216439323148</c:v>
                </c:pt>
                <c:pt idx="308">
                  <c:v>154.85837703548637</c:v>
                </c:pt>
                <c:pt idx="309">
                  <c:v>157.73617875957171</c:v>
                </c:pt>
                <c:pt idx="310">
                  <c:v>160.6399438377504</c:v>
                </c:pt>
                <c:pt idx="311">
                  <c:v>163.5462352579215</c:v>
                </c:pt>
                <c:pt idx="312">
                  <c:v>166.43367821523205</c:v>
                </c:pt>
                <c:pt idx="313">
                  <c:v>169.28280977352253</c:v>
                </c:pt>
                <c:pt idx="314">
                  <c:v>172.07592200561265</c:v>
                </c:pt>
                <c:pt idx="315">
                  <c:v>174.79690941168</c:v>
                </c:pt>
                <c:pt idx="316">
                  <c:v>177.43112680118205</c:v>
                </c:pt>
                <c:pt idx="317">
                  <c:v>179.96526070822836</c:v>
                </c:pt>
                <c:pt idx="318">
                  <c:v>182.38721540347882</c:v>
                </c:pt>
                <c:pt idx="319">
                  <c:v>184.68601334077107</c:v>
                </c:pt>
                <c:pt idx="320">
                  <c:v>186.851709182133</c:v>
                </c:pt>
                <c:pt idx="321">
                  <c:v>188.87531619736933</c:v>
                </c:pt>
                <c:pt idx="322">
                  <c:v>190.74874370583743</c:v>
                </c:pt>
                <c:pt idx="323">
                  <c:v>192.4647442315541</c:v>
                </c:pt>
                <c:pt idx="324">
                  <c:v>194.01686912130612</c:v>
                </c:pt>
                <c:pt idx="325">
                  <c:v>195.39943149250433</c:v>
                </c:pt>
                <c:pt idx="326">
                  <c:v>196.6074755105683</c:v>
                </c:pt>
                <c:pt idx="327">
                  <c:v>197.63675113135966</c:v>
                </c:pt>
                <c:pt idx="328">
                  <c:v>198.48369357524615</c:v>
                </c:pt>
                <c:pt idx="329">
                  <c:v>199.1454069222449</c:v>
                </c:pt>
                <c:pt idx="330">
                  <c:v>199.61965133114288</c:v>
                </c:pt>
                <c:pt idx="331">
                  <c:v>199.90483348980246</c:v>
                </c:pt>
                <c:pt idx="332">
                  <c:v>199.99999999901468</c:v>
                </c:pt>
                <c:pt idx="333">
                  <c:v>166.6666666551863</c:v>
                </c:pt>
                <c:pt idx="334">
                  <c:v>166.8440586149652</c:v>
                </c:pt>
                <c:pt idx="335">
                  <c:v>167.37264773713264</c:v>
                </c:pt>
                <c:pt idx="336">
                  <c:v>168.24190649016768</c:v>
                </c:pt>
                <c:pt idx="337">
                  <c:v>169.43502808048592</c:v>
                </c:pt>
                <c:pt idx="338">
                  <c:v>170.92991806345637</c:v>
                </c:pt>
                <c:pt idx="339">
                  <c:v>172.70038028956097</c:v>
                </c:pt>
                <c:pt idx="340">
                  <c:v>174.71735631071195</c:v>
                </c:pt>
                <c:pt idx="341">
                  <c:v>176.9500987962636</c:v>
                </c:pt>
                <c:pt idx="342">
                  <c:v>179.36719617865225</c:v>
                </c:pt>
                <c:pt idx="343">
                  <c:v>181.9374054387559</c:v>
                </c:pt>
                <c:pt idx="344">
                  <c:v>184.63028374011557</c:v>
                </c:pt>
                <c:pt idx="345">
                  <c:v>187.41663330663997</c:v>
                </c:pt>
                <c:pt idx="346">
                  <c:v>190.26878721824627</c:v>
                </c:pt>
                <c:pt idx="347">
                  <c:v>193.1607686667302</c:v>
                </c:pt>
                <c:pt idx="348">
                  <c:v>196.0683554194543</c:v>
                </c:pt>
                <c:pt idx="349">
                  <c:v>198.9690773090296</c:v>
                </c:pt>
                <c:pt idx="350">
                  <c:v>201.84216938817676</c:v>
                </c:pt>
                <c:pt idx="351">
                  <c:v>204.66849815467538</c:v>
                </c:pt>
                <c:pt idx="352">
                  <c:v>207.43047359599487</c:v>
                </c:pt>
                <c:pt idx="353">
                  <c:v>210.11195597781423</c:v>
                </c:pt>
                <c:pt idx="354">
                  <c:v>212.6981633285306</c:v>
                </c:pt>
                <c:pt idx="355">
                  <c:v>215.17558336166456</c:v>
                </c:pt>
                <c:pt idx="356">
                  <c:v>217.53189199501236</c:v>
                </c:pt>
                <c:pt idx="357">
                  <c:v>219.75587953120757</c:v>
                </c:pt>
                <c:pt idx="358">
                  <c:v>221.83738483627818</c:v>
                </c:pt>
                <c:pt idx="359">
                  <c:v>223.76723739027068</c:v>
                </c:pt>
                <c:pt idx="360">
                  <c:v>225.53720680888586</c:v>
                </c:pt>
                <c:pt idx="361">
                  <c:v>227.1399592888268</c:v>
                </c:pt>
                <c:pt idx="362">
                  <c:v>228.56902036966216</c:v>
                </c:pt>
                <c:pt idx="363">
                  <c:v>229.81874340125748</c:v>
                </c:pt>
                <c:pt idx="364">
                  <c:v>230.8842831373346</c:v>
                </c:pt>
                <c:pt idx="365">
                  <c:v>231.76157392828426</c:v>
                </c:pt>
                <c:pt idx="366">
                  <c:v>232.4473120506724</c:v>
                </c:pt>
                <c:pt idx="367">
                  <c:v>232.93894178095724</c:v>
                </c:pt>
                <c:pt idx="368">
                  <c:v>233.2346448932418</c:v>
                </c:pt>
                <c:pt idx="369">
                  <c:v>233.33333333295667</c:v>
                </c:pt>
                <c:pt idx="370">
                  <c:v>200.00000001166552</c:v>
                </c:pt>
                <c:pt idx="371">
                  <c:v>200.168981755088</c:v>
                </c:pt>
                <c:pt idx="372">
                  <c:v>200.67294669099084</c:v>
                </c:pt>
                <c:pt idx="373">
                  <c:v>201.50311100698949</c:v>
                </c:pt>
                <c:pt idx="374">
                  <c:v>202.64533887622062</c:v>
                </c:pt>
                <c:pt idx="375">
                  <c:v>204.08083238899152</c:v>
                </c:pt>
                <c:pt idx="376">
                  <c:v>205.78698076650963</c:v>
                </c:pt>
                <c:pt idx="377">
                  <c:v>207.73828188762735</c:v>
                </c:pt>
                <c:pt idx="378">
                  <c:v>209.90725613012796</c:v>
                </c:pt>
                <c:pt idx="379">
                  <c:v>212.26528973080596</c:v>
                </c:pt>
                <c:pt idx="380">
                  <c:v>214.7833665965185</c:v>
                </c:pt>
                <c:pt idx="381">
                  <c:v>217.4326686952129</c:v>
                </c:pt>
                <c:pt idx="382">
                  <c:v>220.1850425154663</c:v>
                </c:pt>
                <c:pt idx="383">
                  <c:v>223.01334121899316</c:v>
                </c:pt>
                <c:pt idx="384">
                  <c:v>225.89165912444386</c:v>
                </c:pt>
                <c:pt idx="385">
                  <c:v>228.79547800541863</c:v>
                </c:pt>
                <c:pt idx="386">
                  <c:v>231.7017446044262</c:v>
                </c:pt>
                <c:pt idx="387">
                  <c:v>234.58889692532728</c:v>
                </c:pt>
                <c:pt idx="388">
                  <c:v>237.43685418725545</c:v>
                </c:pt>
                <c:pt idx="389">
                  <c:v>240.22698243277375</c:v>
                </c:pt>
                <c:pt idx="390">
                  <c:v>242.94204505997624</c:v>
                </c:pt>
                <c:pt idx="391">
                  <c:v>245.56614518195343</c:v>
                </c:pt>
                <c:pt idx="392">
                  <c:v>248.08466477212497</c:v>
                </c:pt>
                <c:pt idx="393">
                  <c:v>250.48420402127704</c:v>
                </c:pt>
                <c:pt idx="394">
                  <c:v>252.7525231651947</c:v>
                </c:pt>
                <c:pt idx="395">
                  <c:v>254.878488179922</c:v>
                </c:pt>
                <c:pt idx="396">
                  <c:v>256.8520211235642</c:v>
                </c:pt>
                <c:pt idx="397">
                  <c:v>258.6640554739352</c:v>
                </c:pt>
                <c:pt idx="398">
                  <c:v>260.3064965237663</c:v>
                </c:pt>
                <c:pt idx="399">
                  <c:v>261.7721867123023</c:v>
                </c:pt>
                <c:pt idx="400">
                  <c:v>263.054875664863</c:v>
                </c:pt>
                <c:pt idx="401">
                  <c:v>264.14919465837323</c:v>
                </c:pt>
                <c:pt idx="402">
                  <c:v>265.0506352146627</c:v>
                </c:pt>
                <c:pt idx="403">
                  <c:v>265.7555315326783</c:v>
                </c:pt>
                <c:pt idx="404">
                  <c:v>266.2610464971595</c:v>
                </c:pt>
                <c:pt idx="405">
                  <c:v>266.5651610389379</c:v>
                </c:pt>
                <c:pt idx="406">
                  <c:v>266.6666666670151</c:v>
                </c:pt>
                <c:pt idx="407">
                  <c:v>233.33333330983493</c:v>
                </c:pt>
                <c:pt idx="408">
                  <c:v>233.49630387484146</c:v>
                </c:pt>
                <c:pt idx="409">
                  <c:v>233.9826228746314</c:v>
                </c:pt>
                <c:pt idx="410">
                  <c:v>234.7846282483858</c:v>
                </c:pt>
                <c:pt idx="411">
                  <c:v>235.88992322029404</c:v>
                </c:pt>
                <c:pt idx="412">
                  <c:v>237.28189472989519</c:v>
                </c:pt>
                <c:pt idx="413">
                  <c:v>238.9403640560345</c:v>
                </c:pt>
                <c:pt idx="414">
                  <c:v>240.84231109109152</c:v>
                </c:pt>
                <c:pt idx="415">
                  <c:v>242.9626154533215</c:v>
                </c:pt>
                <c:pt idx="416">
                  <c:v>245.2747663309011</c:v>
                </c:pt>
                <c:pt idx="417">
                  <c:v>247.75150566128772</c:v>
                </c:pt>
                <c:pt idx="418">
                  <c:v>250.36538299408952</c:v>
                </c:pt>
                <c:pt idx="419">
                  <c:v>253.0892128645408</c:v>
                </c:pt>
                <c:pt idx="420">
                  <c:v>255.89643537186893</c:v>
                </c:pt>
                <c:pt idx="421">
                  <c:v>258.7613874618265</c:v>
                </c:pt>
                <c:pt idx="422">
                  <c:v>261.6594963517444</c:v>
                </c:pt>
                <c:pt idx="423">
                  <c:v>264.56740816055446</c:v>
                </c:pt>
                <c:pt idx="424">
                  <c:v>267.4630647789376</c:v>
                </c:pt>
                <c:pt idx="425">
                  <c:v>270.32574095488155</c:v>
                </c:pt>
                <c:pt idx="426">
                  <c:v>273.13605197442496</c:v>
                </c:pt>
                <c:pt idx="427">
                  <c:v>275.87594054159024</c:v>
                </c:pt>
                <c:pt idx="428">
                  <c:v>278.52864973290843</c:v>
                </c:pt>
                <c:pt idx="429">
                  <c:v>281.07868734753976</c:v>
                </c:pt>
                <c:pt idx="430">
                  <c:v>283.51178564986657</c:v>
                </c:pt>
                <c:pt idx="431">
                  <c:v>285.8148594182037</c:v>
                </c:pt>
                <c:pt idx="432">
                  <c:v>287.9759643554426</c:v>
                </c:pt>
                <c:pt idx="433">
                  <c:v>289.9842572568215</c:v>
                </c:pt>
                <c:pt idx="434">
                  <c:v>291.82995883422274</c:v>
                </c:pt>
                <c:pt idx="435">
                  <c:v>293.5043197338259</c:v>
                </c:pt>
                <c:pt idx="436">
                  <c:v>294.99959002632323</c:v>
                </c:pt>
                <c:pt idx="437">
                  <c:v>296.3089922721752</c:v>
                </c:pt>
                <c:pt idx="438">
                  <c:v>297.4266981489546</c:v>
                </c:pt>
                <c:pt idx="439">
                  <c:v>298.3478085580864</c:v>
                </c:pt>
                <c:pt idx="440">
                  <c:v>299.0683370921371</c:v>
                </c:pt>
                <c:pt idx="441">
                  <c:v>299.5851967319201</c:v>
                </c:pt>
                <c:pt idx="442">
                  <c:v>299.8961896481706</c:v>
                </c:pt>
                <c:pt idx="443">
                  <c:v>300.0000000011823</c:v>
                </c:pt>
                <c:pt idx="444">
                  <c:v>266.66666668221745</c:v>
                </c:pt>
                <c:pt idx="445">
                  <c:v>266.8251267518496</c:v>
                </c:pt>
                <c:pt idx="446">
                  <c:v>267.29818141702555</c:v>
                </c:pt>
                <c:pt idx="447">
                  <c:v>268.07894442289466</c:v>
                </c:pt>
                <c:pt idx="448">
                  <c:v>269.1562318778922</c:v>
                </c:pt>
                <c:pt idx="449">
                  <c:v>270.514973381335</c:v>
                </c:pt>
                <c:pt idx="450">
                  <c:v>272.1367353175611</c:v>
                </c:pt>
                <c:pt idx="451">
                  <c:v>274.00031420624504</c:v>
                </c:pt>
                <c:pt idx="452">
                  <c:v>276.08235772700374</c:v>
                </c:pt>
                <c:pt idx="453">
                  <c:v>278.3579756383741</c:v>
                </c:pt>
                <c:pt idx="454">
                  <c:v>280.801310659993</c:v>
                </c:pt>
                <c:pt idx="455">
                  <c:v>283.38604864990907</c:v>
                </c:pt>
                <c:pt idx="456">
                  <c:v>286.0858564985279</c:v>
                </c:pt>
                <c:pt idx="457">
                  <c:v>288.8747439772623</c:v>
                </c:pt>
                <c:pt idx="458">
                  <c:v>291.72735176256333</c:v>
                </c:pt>
                <c:pt idx="459">
                  <c:v>294.6191718966838</c:v>
                </c:pt>
                <c:pt idx="460">
                  <c:v>297.52670924292863</c:v>
                </c:pt>
                <c:pt idx="461">
                  <c:v>300.4275934000641</c:v>
                </c:pt>
                <c:pt idx="462">
                  <c:v>303.30065045309294</c:v>
                </c:pt>
                <c:pt idx="463">
                  <c:v>306.1259432173487</c:v>
                </c:pt>
                <c:pt idx="464">
                  <c:v>308.884787571651</c:v>
                </c:pt>
                <c:pt idx="465">
                  <c:v>311.55975128727954</c:v>
                </c:pt>
                <c:pt idx="466">
                  <c:v>314.13464058418975</c:v>
                </c:pt>
                <c:pt idx="467">
                  <c:v>316.5944785678714</c:v>
                </c:pt>
                <c:pt idx="468">
                  <c:v>318.9254787610008</c:v>
                </c:pt>
                <c:pt idx="469">
                  <c:v>321.11501615650064</c:v>
                </c:pt>
                <c:pt idx="470">
                  <c:v>323.1515975782726</c:v>
                </c:pt>
                <c:pt idx="471">
                  <c:v>325.0248326286144</c:v>
                </c:pt>
                <c:pt idx="472">
                  <c:v>326.7254061089079</c:v>
                </c:pt>
                <c:pt idx="473">
                  <c:v>328.2450525035203</c:v>
                </c:pt>
                <c:pt idx="474">
                  <c:v>329.57653289801294</c:v>
                </c:pt>
                <c:pt idx="475">
                  <c:v>330.71361454581535</c:v>
                </c:pt>
                <c:pt idx="476">
                  <c:v>331.6510531889537</c:v>
                </c:pt>
                <c:pt idx="477">
                  <c:v>332.38457816711656</c:v>
                </c:pt>
                <c:pt idx="478">
                  <c:v>332.9108803061604</c:v>
                </c:pt>
                <c:pt idx="479">
                  <c:v>333.2276025550578</c:v>
                </c:pt>
                <c:pt idx="480">
                  <c:v>333.3333333354529</c:v>
                </c:pt>
                <c:pt idx="481">
                  <c:v>333.33333331036243</c:v>
                </c:pt>
                <c:pt idx="482">
                  <c:v>333.4854759675198</c:v>
                </c:pt>
                <c:pt idx="483">
                  <c:v>333.9399193729751</c:v>
                </c:pt>
                <c:pt idx="484">
                  <c:v>334.69077235964045</c:v>
                </c:pt>
                <c:pt idx="485">
                  <c:v>335.72841919307086</c:v>
                </c:pt>
                <c:pt idx="486">
                  <c:v>337.0398079887536</c:v>
                </c:pt>
                <c:pt idx="487">
                  <c:v>338.6088247528049</c:v>
                </c:pt>
                <c:pt idx="488">
                  <c:v>340.41672811679825</c:v>
                </c:pt>
                <c:pt idx="489">
                  <c:v>342.4426183860589</c:v>
                </c:pt>
                <c:pt idx="490">
                  <c:v>344.66391578948475</c:v>
                </c:pt>
                <c:pt idx="491">
                  <c:v>347.0568261782762</c:v>
                </c:pt>
                <c:pt idx="492">
                  <c:v>349.5967770725188</c:v>
                </c:pt>
                <c:pt idx="493">
                  <c:v>352.25881209433396</c:v>
                </c:pt>
                <c:pt idx="494">
                  <c:v>355.01793678335184</c:v>
                </c:pt>
                <c:pt idx="495">
                  <c:v>357.8494130990671</c:v>
                </c:pt>
                <c:pt idx="496">
                  <c:v>360.7290033261644</c:v>
                </c:pt>
                <c:pt idx="497">
                  <c:v>363.6331665481239</c:v>
                </c:pt>
                <c:pt idx="498">
                  <c:v>366.5392124080523</c:v>
                </c:pt>
                <c:pt idx="499">
                  <c:v>369.42541767660754</c:v>
                </c:pt>
                <c:pt idx="500">
                  <c:v>372.2711113683316</c:v>
                </c:pt>
                <c:pt idx="501">
                  <c:v>375.0567339603604</c:v>
                </c:pt>
                <c:pt idx="502">
                  <c:v>377.76387582036006</c:v>
                </c:pt>
                <c:pt idx="503">
                  <c:v>380.37529936265</c:v>
                </c:pt>
                <c:pt idx="504">
                  <c:v>382.8749488106535</c:v>
                </c:pt>
                <c:pt idx="505">
                  <c:v>385.2479508100668</c:v>
                </c:pt>
                <c:pt idx="506">
                  <c:v>387.480608547892</c:v>
                </c:pt>
                <c:pt idx="507">
                  <c:v>389.5603915078975</c:v>
                </c:pt>
                <c:pt idx="508">
                  <c:v>391.4759225413565</c:v>
                </c:pt>
                <c:pt idx="509">
                  <c:v>393.21696355317323</c:v>
                </c:pt>
                <c:pt idx="510">
                  <c:v>394.774400793105</c:v>
                </c:pt>
                <c:pt idx="511">
                  <c:v>396.1402304924453</c:v>
                </c:pt>
                <c:pt idx="512">
                  <c:v>397.3075453899899</c:v>
                </c:pt>
                <c:pt idx="513">
                  <c:v>398.27052253898</c:v>
                </c:pt>
                <c:pt idx="514">
                  <c:v>399.0244126711823</c:v>
                </c:pt>
                <c:pt idx="515">
                  <c:v>399.56553130811056</c:v>
                </c:pt>
                <c:pt idx="516">
                  <c:v>399.8912517465197</c:v>
                </c:pt>
                <c:pt idx="517">
                  <c:v>400.0000000042919</c:v>
                </c:pt>
                <c:pt idx="518">
                  <c:v>400.00000002332257</c:v>
                </c:pt>
                <c:pt idx="519">
                  <c:v>400.14792925543685</c:v>
                </c:pt>
                <c:pt idx="520">
                  <c:v>400.58993953344935</c:v>
                </c:pt>
                <c:pt idx="521">
                  <c:v>401.32074583154684</c:v>
                </c:pt>
                <c:pt idx="522">
                  <c:v>402.3316949659019</c:v>
                </c:pt>
                <c:pt idx="523">
                  <c:v>403.61098797430924</c:v>
                </c:pt>
                <c:pt idx="524">
                  <c:v>405.1439720646558</c:v>
                </c:pt>
                <c:pt idx="525">
                  <c:v>406.9134853560085</c:v>
                </c:pt>
                <c:pt idx="526">
                  <c:v>408.9002361477693</c:v>
                </c:pt>
                <c:pt idx="527">
                  <c:v>411.08319861395455</c:v>
                </c:pt>
                <c:pt idx="528">
                  <c:v>413.4400083926486</c:v>
                </c:pt>
                <c:pt idx="529">
                  <c:v>415.9473441247644</c:v>
                </c:pt>
                <c:pt idx="530">
                  <c:v>418.58128414339996</c:v>
                </c:pt>
                <c:pt idx="531">
                  <c:v>421.3176308075247</c:v>
                </c:pt>
                <c:pt idx="532">
                  <c:v>424.1321980772377</c:v>
                </c:pt>
                <c:pt idx="533">
                  <c:v>427.0010606156447</c:v>
                </c:pt>
                <c:pt idx="534">
                  <c:v>429.9007648546144</c:v>
                </c:pt>
                <c:pt idx="535">
                  <c:v>432.80850404841016</c:v>
                </c:pt>
                <c:pt idx="536">
                  <c:v>435.7022603955161</c:v>
                </c:pt>
                <c:pt idx="537">
                  <c:v>438.56091790956157</c:v>
                </c:pt>
                <c:pt idx="538">
                  <c:v>441.36434995743366</c:v>
                </c:pt>
                <c:pt idx="539">
                  <c:v>444.09348535035446</c:v>
                </c:pt>
                <c:pt idx="540">
                  <c:v>446.7303566571757</c:v>
                </c:pt>
                <c:pt idx="541">
                  <c:v>449.25813407962306</c:v>
                </c:pt>
                <c:pt idx="542">
                  <c:v>451.66114784235845</c:v>
                </c:pt>
                <c:pt idx="543">
                  <c:v>453.9249016472627</c:v>
                </c:pt>
                <c:pt idx="544">
                  <c:v>456.03607934909746</c:v>
                </c:pt>
                <c:pt idx="545">
                  <c:v>457.98254664611136</c:v>
                </c:pt>
                <c:pt idx="546">
                  <c:v>459.7533492537057</c:v>
                </c:pt>
                <c:pt idx="547">
                  <c:v>461.33870874583477</c:v>
                </c:pt>
                <c:pt idx="548">
                  <c:v>462.7300170072825</c:v>
                </c:pt>
                <c:pt idx="549">
                  <c:v>463.91983003790585</c:v>
                </c:pt>
                <c:pt idx="550">
                  <c:v>464.90186168340966</c:v>
                </c:pt>
                <c:pt idx="551">
                  <c:v>465.6709777317453</c:v>
                </c:pt>
                <c:pt idx="552">
                  <c:v>466.2231907048638</c:v>
                </c:pt>
                <c:pt idx="553">
                  <c:v>466.55565558786105</c:v>
                </c:pt>
                <c:pt idx="554">
                  <c:v>466.6666666735139</c:v>
                </c:pt>
                <c:pt idx="555">
                  <c:v>466.6666667235607</c:v>
                </c:pt>
                <c:pt idx="556">
                  <c:v>466.8115855457103</c:v>
                </c:pt>
                <c:pt idx="557">
                  <c:v>467.2447029487048</c:v>
                </c:pt>
                <c:pt idx="558">
                  <c:v>467.9611397260103</c:v>
                </c:pt>
                <c:pt idx="559">
                  <c:v>468.9528903112565</c:v>
                </c:pt>
                <c:pt idx="560">
                  <c:v>470.20900491236046</c:v>
                </c:pt>
                <c:pt idx="561">
                  <c:v>471.71583068545016</c:v>
                </c:pt>
                <c:pt idx="562">
                  <c:v>473.45729967705364</c:v>
                </c:pt>
                <c:pt idx="563">
                  <c:v>475.4152499329666</c:v>
                </c:pt>
                <c:pt idx="564">
                  <c:v>477.5697659168611</c:v>
                </c:pt>
                <c:pt idx="565">
                  <c:v>479.89952513364057</c:v>
                </c:pt>
                <c:pt idx="566">
                  <c:v>482.3821393899048</c:v>
                </c:pt>
                <c:pt idx="567">
                  <c:v>484.9944811756913</c:v>
                </c:pt>
                <c:pt idx="568">
                  <c:v>487.7129879446355</c:v>
                </c:pt>
                <c:pt idx="569">
                  <c:v>490.5139393646878</c:v>
                </c:pt>
                <c:pt idx="570">
                  <c:v>493.3737047254177</c:v>
                </c:pt>
                <c:pt idx="571">
                  <c:v>496.268959500925</c:v>
                </c:pt>
                <c:pt idx="572">
                  <c:v>499.17687151998393</c:v>
                </c:pt>
                <c:pt idx="573">
                  <c:v>502.0752582766185</c:v>
                </c:pt>
                <c:pt idx="574">
                  <c:v>504.9427176499423</c:v>
                </c:pt>
                <c:pt idx="575">
                  <c:v>507.7587347383436</c:v>
                </c:pt>
                <c:pt idx="576">
                  <c:v>510.50376770668345</c:v>
                </c:pt>
                <c:pt idx="577">
                  <c:v>513.1593155540518</c:v>
                </c:pt>
                <c:pt idx="578">
                  <c:v>515.7079705872467</c:v>
                </c:pt>
                <c:pt idx="579">
                  <c:v>518.1334581772513</c:v>
                </c:pt>
                <c:pt idx="580">
                  <c:v>520.4206661194407</c:v>
                </c:pt>
                <c:pt idx="581">
                  <c:v>522.5556656410902</c:v>
                </c:pt>
                <c:pt idx="582">
                  <c:v>524.5257258220734</c:v>
                </c:pt>
                <c:pt idx="583">
                  <c:v>526.3193229299233</c:v>
                </c:pt>
                <c:pt idx="584">
                  <c:v>527.9261459269281</c:v>
                </c:pt>
                <c:pt idx="585">
                  <c:v>529.3370991887908</c:v>
                </c:pt>
                <c:pt idx="586">
                  <c:v>530.5443032830137</c:v>
                </c:pt>
                <c:pt idx="587">
                  <c:v>531.5410944898326</c:v>
                </c:pt>
                <c:pt idx="588">
                  <c:v>532.3220236074076</c:v>
                </c:pt>
                <c:pt idx="589">
                  <c:v>532.8828544631546</c:v>
                </c:pt>
                <c:pt idx="590">
                  <c:v>533.2205624517167</c:v>
                </c:pt>
                <c:pt idx="591">
                  <c:v>533.3333333431087</c:v>
                </c:pt>
                <c:pt idx="592">
                  <c:v>533.3333333644285</c:v>
                </c:pt>
                <c:pt idx="593">
                  <c:v>533.4759939947736</c:v>
                </c:pt>
                <c:pt idx="594">
                  <c:v>533.9024353258562</c:v>
                </c:pt>
                <c:pt idx="595">
                  <c:v>534.608068068783</c:v>
                </c:pt>
                <c:pt idx="596">
                  <c:v>535.5853508360512</c:v>
                </c:pt>
                <c:pt idx="597">
                  <c:v>536.8239456179806</c:v>
                </c:pt>
                <c:pt idx="598">
                  <c:v>538.3109249078858</c:v>
                </c:pt>
                <c:pt idx="599">
                  <c:v>540.0310210096046</c:v>
                </c:pt>
                <c:pt idx="600">
                  <c:v>541.9669068567755</c:v>
                </c:pt>
                <c:pt idx="601">
                  <c:v>544.0994972534237</c:v>
                </c:pt>
                <c:pt idx="602">
                  <c:v>546.4082597796329</c:v>
                </c:pt>
                <c:pt idx="603">
                  <c:v>548.8715255619212</c:v>
                </c:pt>
                <c:pt idx="604">
                  <c:v>551.4667915105844</c:v>
                </c:pt>
                <c:pt idx="605">
                  <c:v>554.1710072883296</c:v>
                </c:pt>
                <c:pt idx="606">
                  <c:v>556.9608420209062</c:v>
                </c:pt>
                <c:pt idx="607">
                  <c:v>559.8129274462664</c:v>
                </c:pt>
                <c:pt idx="608">
                  <c:v>562.7040757179093</c:v>
                </c:pt>
                <c:pt idx="609">
                  <c:v>565.6114713650559</c:v>
                </c:pt>
                <c:pt idx="610">
                  <c:v>568.5128379379142</c:v>
                </c:pt>
                <c:pt idx="611">
                  <c:v>571.3865806303993</c:v>
                </c:pt>
                <c:pt idx="612">
                  <c:v>574.2119066955927</c:v>
                </c:pt>
                <c:pt idx="613">
                  <c:v>576.9689257837442</c:v>
                </c:pt>
                <c:pt idx="614">
                  <c:v>579.6387324770594</c:v>
                </c:pt>
                <c:pt idx="615">
                  <c:v>582.2034733088161</c:v>
                </c:pt>
                <c:pt idx="616">
                  <c:v>584.6464004723155</c:v>
                </c:pt>
                <c:pt idx="617">
                  <c:v>586.9519142790606</c:v>
                </c:pt>
                <c:pt idx="618">
                  <c:v>589.1055962406899</c:v>
                </c:pt>
                <c:pt idx="619">
                  <c:v>591.0942344454272</c:v>
                </c:pt>
                <c:pt idx="620">
                  <c:v>592.9058426916976</c:v>
                </c:pt>
                <c:pt idx="621">
                  <c:v>594.5296746393437</c:v>
                </c:pt>
                <c:pt idx="622">
                  <c:v>595.9562340489332</c:v>
                </c:pt>
                <c:pt idx="623">
                  <c:v>597.1772820057884</c:v>
                </c:pt>
                <c:pt idx="624">
                  <c:v>598.1858418689912</c:v>
                </c:pt>
                <c:pt idx="625">
                  <c:v>598.9762025468357</c:v>
                </c:pt>
                <c:pt idx="626">
                  <c:v>599.5439205777056</c:v>
                </c:pt>
                <c:pt idx="627">
                  <c:v>599.8858213876274</c:v>
                </c:pt>
                <c:pt idx="628">
                  <c:v>600.0000000130708</c:v>
                </c:pt>
                <c:pt idx="629">
                  <c:v>599.9999998059817</c:v>
                </c:pt>
                <c:pt idx="630">
                  <c:v>600.1409040178089</c:v>
                </c:pt>
                <c:pt idx="631">
                  <c:v>600.5621491282948</c:v>
                </c:pt>
                <c:pt idx="632">
                  <c:v>601.2593631080091</c:v>
                </c:pt>
                <c:pt idx="633">
                  <c:v>602.2253529777671</c:v>
                </c:pt>
                <c:pt idx="634">
                  <c:v>603.4502416821632</c:v>
                </c:pt>
                <c:pt idx="635">
                  <c:v>604.9216510010972</c:v>
                </c:pt>
                <c:pt idx="636">
                  <c:v>606.6249230904825</c:v>
                </c:pt>
                <c:pt idx="637">
                  <c:v>608.5433719513903</c:v>
                </c:pt>
                <c:pt idx="638">
                  <c:v>610.6585556456713</c:v>
                </c:pt>
                <c:pt idx="639">
                  <c:v>612.9505601817592</c:v>
                </c:pt>
                <c:pt idx="640">
                  <c:v>615.3982866031446</c:v>
                </c:pt>
                <c:pt idx="641">
                  <c:v>617.9797338056482</c:v>
                </c:pt>
                <c:pt idx="642">
                  <c:v>620.6722708539847</c:v>
                </c:pt>
                <c:pt idx="643">
                  <c:v>623.4528939316558</c:v>
                </c:pt>
                <c:pt idx="644">
                  <c:v>626.2984644257633</c:v>
                </c:pt>
                <c:pt idx="645">
                  <c:v>629.1859259288341</c:v>
                </c:pt>
                <c:pt idx="646">
                  <c:v>632.0924990705769</c:v>
                </c:pt>
                <c:pt idx="647">
                  <c:v>634.9958540373636</c:v>
                </c:pt>
                <c:pt idx="648">
                  <c:v>637.874261383586</c:v>
                </c:pt>
                <c:pt idx="649">
                  <c:v>640.7067222917987</c:v>
                </c:pt>
                <c:pt idx="650">
                  <c:v>643.4730798153387</c:v>
                </c:pt>
                <c:pt idx="651">
                  <c:v>646.1541128625829</c:v>
                </c:pt>
                <c:pt idx="652">
                  <c:v>648.73161478391</c:v>
                </c:pt>
                <c:pt idx="653">
                  <c:v>651.1884584284251</c:v>
                </c:pt>
                <c:pt idx="654">
                  <c:v>653.5086494730307</c:v>
                </c:pt>
                <c:pt idx="655">
                  <c:v>655.6773697135758</c:v>
                </c:pt>
                <c:pt idx="656">
                  <c:v>657.6810118647481</c:v>
                </c:pt>
                <c:pt idx="657">
                  <c:v>659.5072072564207</c:v>
                </c:pt>
                <c:pt idx="658">
                  <c:v>661.1448476500818</c:v>
                </c:pt>
                <c:pt idx="659">
                  <c:v>662.5841022372745</c:v>
                </c:pt>
                <c:pt idx="660">
                  <c:v>663.8164307277534</c:v>
                </c:pt>
                <c:pt idx="661">
                  <c:v>664.8345932911368</c:v>
                </c:pt>
                <c:pt idx="662">
                  <c:v>665.6326579836691</c:v>
                </c:pt>
                <c:pt idx="663">
                  <c:v>666.2060061711519</c:v>
                </c:pt>
                <c:pt idx="664">
                  <c:v>666.5513363497997</c:v>
                </c:pt>
                <c:pt idx="665">
                  <c:v>666.6666666833955</c:v>
                </c:pt>
              </c:numCache>
            </c:numRef>
          </c:xVal>
          <c:yVal>
            <c:numRef>
              <c:f>'Echo-Geometry-Forward'!$D$182:$D$847</c:f>
              <c:numCache>
                <c:ptCount val="666"/>
                <c:pt idx="0">
                  <c:v>10.000000000146954</c:v>
                </c:pt>
                <c:pt idx="1">
                  <c:v>10.000333850056691</c:v>
                </c:pt>
                <c:pt idx="2">
                  <c:v>10.001332705380761</c:v>
                </c:pt>
                <c:pt idx="3">
                  <c:v>10.002988506858767</c:v>
                </c:pt>
                <c:pt idx="4">
                  <c:v>10.00528790702521</c:v>
                </c:pt>
                <c:pt idx="5">
                  <c:v>10.008212395397862</c:v>
                </c:pt>
                <c:pt idx="6">
                  <c:v>10.0117384714806</c:v>
                </c:pt>
                <c:pt idx="7">
                  <c:v>10.015837863039643</c:v>
                </c:pt>
                <c:pt idx="8">
                  <c:v>10.020477786678361</c:v>
                </c:pt>
                <c:pt idx="9">
                  <c:v>10.025621247224322</c:v>
                </c:pt>
                <c:pt idx="10">
                  <c:v>10.031227372012568</c:v>
                </c:pt>
                <c:pt idx="11">
                  <c:v>10.03725177580784</c:v>
                </c:pt>
                <c:pt idx="12">
                  <c:v>10.043646951858898</c:v>
                </c:pt>
                <c:pt idx="13">
                  <c:v>10.050362684422176</c:v>
                </c:pt>
                <c:pt idx="14">
                  <c:v>10.057346478027341</c:v>
                </c:pt>
                <c:pt idx="15">
                  <c:v>10.064543998779028</c:v>
                </c:pt>
                <c:pt idx="16">
                  <c:v>10.071899523090686</c:v>
                </c:pt>
                <c:pt idx="17">
                  <c:v>10.079356389418665</c:v>
                </c:pt>
                <c:pt idx="18">
                  <c:v>10.086857448797517</c:v>
                </c:pt>
                <c:pt idx="19">
                  <c:v>10.094345510259469</c:v>
                </c:pt>
                <c:pt idx="20">
                  <c:v>10.101763777540718</c:v>
                </c:pt>
                <c:pt idx="21">
                  <c:v>10.109056273822716</c:v>
                </c:pt>
                <c:pt idx="22">
                  <c:v>10.116168251616797</c:v>
                </c:pt>
                <c:pt idx="23">
                  <c:v>10.123046585264841</c:v>
                </c:pt>
                <c:pt idx="24">
                  <c:v>10.129640143887455</c:v>
                </c:pt>
                <c:pt idx="25">
                  <c:v>10.135900142956384</c:v>
                </c:pt>
                <c:pt idx="26">
                  <c:v>10.141780472992023</c:v>
                </c:pt>
                <c:pt idx="27">
                  <c:v>10.147238004185331</c:v>
                </c:pt>
                <c:pt idx="28">
                  <c:v>10.152232866010642</c:v>
                </c:pt>
                <c:pt idx="29">
                  <c:v>10.156728701130863</c:v>
                </c:pt>
                <c:pt idx="30">
                  <c:v>10.160692893095867</c:v>
                </c:pt>
                <c:pt idx="31">
                  <c:v>10.164096767500334</c:v>
                </c:pt>
                <c:pt idx="32">
                  <c:v>10.166915766398127</c:v>
                </c:pt>
                <c:pt idx="33">
                  <c:v>10.169129595869348</c:v>
                </c:pt>
                <c:pt idx="34">
                  <c:v>10.170722346705787</c:v>
                </c:pt>
                <c:pt idx="35">
                  <c:v>10.171682588224257</c:v>
                </c:pt>
                <c:pt idx="36">
                  <c:v>10.17200343527148</c:v>
                </c:pt>
                <c:pt idx="37">
                  <c:v>10.000000000521482</c:v>
                </c:pt>
                <c:pt idx="38">
                  <c:v>10.001739244230304</c:v>
                </c:pt>
                <c:pt idx="39">
                  <c:v>10.006939474234759</c:v>
                </c:pt>
                <c:pt idx="40">
                  <c:v>10.01554847949236</c:v>
                </c:pt>
                <c:pt idx="41">
                  <c:v>10.027480224054253</c:v>
                </c:pt>
                <c:pt idx="42">
                  <c:v>10.042616283801776</c:v>
                </c:pt>
                <c:pt idx="43">
                  <c:v>10.060807790496742</c:v>
                </c:pt>
                <c:pt idx="44">
                  <c:v>10.081877819292526</c:v>
                </c:pt>
                <c:pt idx="45">
                  <c:v>10.105624144635055</c:v>
                </c:pt>
                <c:pt idx="46">
                  <c:v>10.131822281745231</c:v>
                </c:pt>
                <c:pt idx="47">
                  <c:v>10.160228727293797</c:v>
                </c:pt>
                <c:pt idx="48">
                  <c:v>10.190584313312206</c:v>
                </c:pt>
                <c:pt idx="49">
                  <c:v>10.222617592424385</c:v>
                </c:pt>
                <c:pt idx="50">
                  <c:v>10.256048179536261</c:v>
                </c:pt>
                <c:pt idx="51">
                  <c:v>10.290589984460091</c:v>
                </c:pt>
                <c:pt idx="52">
                  <c:v>10.32595428080835</c:v>
                </c:pt>
                <c:pt idx="53">
                  <c:v>10.361852568113912</c:v>
                </c:pt>
                <c:pt idx="54">
                  <c:v>10.39799919583813</c:v>
                </c:pt>
                <c:pt idx="55">
                  <c:v>10.434113729142238</c:v>
                </c:pt>
                <c:pt idx="56">
                  <c:v>10.469923046577412</c:v>
                </c:pt>
                <c:pt idx="57">
                  <c:v>10.505163168884762</c:v>
                </c:pt>
                <c:pt idx="58">
                  <c:v>10.539580825708505</c:v>
                </c:pt>
                <c:pt idx="59">
                  <c:v>10.572934773144658</c:v>
                </c:pt>
                <c:pt idx="60">
                  <c:v>10.604996879697858</c:v>
                </c:pt>
                <c:pt idx="61">
                  <c:v>10.635553001493063</c:v>
                </c:pt>
                <c:pt idx="62">
                  <c:v>10.66440366962745</c:v>
                </c:pt>
                <c:pt idx="63">
                  <c:v>10.691364613517244</c:v>
                </c:pt>
                <c:pt idx="64">
                  <c:v>10.716267144173013</c:v>
                </c:pt>
                <c:pt idx="65">
                  <c:v>10.73895842069893</c:v>
                </c:pt>
                <c:pt idx="66">
                  <c:v>10.75930162212047</c:v>
                </c:pt>
                <c:pt idx="67">
                  <c:v>10.777176045044447</c:v>
                </c:pt>
                <c:pt idx="68">
                  <c:v>10.79247714576896</c:v>
                </c:pt>
                <c:pt idx="69">
                  <c:v>10.805116543388078</c:v>
                </c:pt>
                <c:pt idx="70">
                  <c:v>10.81502199825567</c:v>
                </c:pt>
                <c:pt idx="71">
                  <c:v>10.822137377940708</c:v>
                </c:pt>
                <c:pt idx="72">
                  <c:v>10.826422620562946</c:v>
                </c:pt>
                <c:pt idx="73">
                  <c:v>10.827853703153302</c:v>
                </c:pt>
                <c:pt idx="74">
                  <c:v>9.9999999998258</c:v>
                </c:pt>
                <c:pt idx="75">
                  <c:v>10.003670854442175</c:v>
                </c:pt>
                <c:pt idx="76">
                  <c:v>10.014635957944853</c:v>
                </c:pt>
                <c:pt idx="77">
                  <c:v>10.032754231592506</c:v>
                </c:pt>
                <c:pt idx="78">
                  <c:v>10.057794804296957</c:v>
                </c:pt>
                <c:pt idx="79">
                  <c:v>10.089443149159392</c:v>
                </c:pt>
                <c:pt idx="80">
                  <c:v>10.127309191094087</c:v>
                </c:pt>
                <c:pt idx="81">
                  <c:v>10.170936957721944</c:v>
                </c:pt>
                <c:pt idx="82">
                  <c:v>10.219815293363382</c:v>
                </c:pt>
                <c:pt idx="83">
                  <c:v>10.273389142731393</c:v>
                </c:pt>
                <c:pt idx="84">
                  <c:v>10.33107093345687</c:v>
                </c:pt>
                <c:pt idx="85">
                  <c:v>10.392251638204492</c:v>
                </c:pt>
                <c:pt idx="86">
                  <c:v>10.456311169129965</c:v>
                </c:pt>
                <c:pt idx="87">
                  <c:v>10.52262784046621</c:v>
                </c:pt>
                <c:pt idx="88">
                  <c:v>10.590586720455757</c:v>
                </c:pt>
                <c:pt idx="89">
                  <c:v>10.659586774570865</c:v>
                </c:pt>
                <c:pt idx="90">
                  <c:v>10.729046772897753</c:v>
                </c:pt>
                <c:pt idx="91">
                  <c:v>10.798409992705299</c:v>
                </c:pt>
                <c:pt idx="92">
                  <c:v>10.867147791436395</c:v>
                </c:pt>
                <c:pt idx="93">
                  <c:v>10.934762155992887</c:v>
                </c:pt>
                <c:pt idx="94">
                  <c:v>11.000787352599257</c:v>
                </c:pt>
                <c:pt idx="95">
                  <c:v>11.064790809685734</c:v>
                </c:pt>
                <c:pt idx="96">
                  <c:v>11.126373366321305</c:v>
                </c:pt>
                <c:pt idx="97">
                  <c:v>11.185169012906954</c:v>
                </c:pt>
                <c:pt idx="98">
                  <c:v>11.240844241053951</c:v>
                </c:pt>
                <c:pt idx="99">
                  <c:v>11.293097107458516</c:v>
                </c:pt>
                <c:pt idx="100">
                  <c:v>11.341656103440378</c:v>
                </c:pt>
                <c:pt idx="101">
                  <c:v>11.38627890860654</c:v>
                </c:pt>
                <c:pt idx="102">
                  <c:v>11.426751094507477</c:v>
                </c:pt>
                <c:pt idx="103">
                  <c:v>11.46288483259939</c:v>
                </c:pt>
                <c:pt idx="104">
                  <c:v>11.49451765054711</c:v>
                </c:pt>
                <c:pt idx="105">
                  <c:v>11.521511271985663</c:v>
                </c:pt>
                <c:pt idx="106">
                  <c:v>11.543750567286237</c:v>
                </c:pt>
                <c:pt idx="107">
                  <c:v>11.561142636556845</c:v>
                </c:pt>
                <c:pt idx="108">
                  <c:v>11.573616040914466</c:v>
                </c:pt>
                <c:pt idx="109">
                  <c:v>11.581120193835655</c:v>
                </c:pt>
                <c:pt idx="110">
                  <c:v>11.583624920898624</c:v>
                </c:pt>
                <c:pt idx="111">
                  <c:v>10.000000000362775</c:v>
                </c:pt>
                <c:pt idx="112">
                  <c:v>10.032865350291342</c:v>
                </c:pt>
                <c:pt idx="113">
                  <c:v>10.129048711176562</c:v>
                </c:pt>
                <c:pt idx="114">
                  <c:v>10.281889481036519</c:v>
                </c:pt>
                <c:pt idx="115">
                  <c:v>10.481930353241264</c:v>
                </c:pt>
                <c:pt idx="116">
                  <c:v>10.718617274589965</c:v>
                </c:pt>
                <c:pt idx="117">
                  <c:v>10.981698731401083</c:v>
                </c:pt>
                <c:pt idx="118">
                  <c:v>11.262087255437683</c:v>
                </c:pt>
                <c:pt idx="119">
                  <c:v>11.552220430239712</c:v>
                </c:pt>
                <c:pt idx="120">
                  <c:v>11.84607997932871</c:v>
                </c:pt>
                <c:pt idx="121">
                  <c:v>12.139029342182253</c:v>
                </c:pt>
                <c:pt idx="122">
                  <c:v>12.427583466596847</c:v>
                </c:pt>
                <c:pt idx="123">
                  <c:v>12.709175518693783</c:v>
                </c:pt>
                <c:pt idx="124">
                  <c:v>12.981950264470312</c:v>
                </c:pt>
                <c:pt idx="125">
                  <c:v>13.244593535107745</c:v>
                </c:pt>
                <c:pt idx="126">
                  <c:v>13.496197113684257</c:v>
                </c:pt>
                <c:pt idx="127">
                  <c:v>13.736154301987069</c:v>
                </c:pt>
                <c:pt idx="128">
                  <c:v>13.964080414695285</c:v>
                </c:pt>
                <c:pt idx="129">
                  <c:v>14.179752804999575</c:v>
                </c:pt>
                <c:pt idx="130">
                  <c:v>14.383065868452851</c:v>
                </c:pt>
                <c:pt idx="131">
                  <c:v>14.573997387335883</c:v>
                </c:pt>
                <c:pt idx="132">
                  <c:v>14.752583397915188</c:v>
                </c:pt>
                <c:pt idx="133">
                  <c:v>14.918899437450456</c:v>
                </c:pt>
                <c:pt idx="134">
                  <c:v>15.073046557941394</c:v>
                </c:pt>
                <c:pt idx="135">
                  <c:v>15.215140899616582</c:v>
                </c:pt>
                <c:pt idx="136">
                  <c:v>15.34530592344695</c:v>
                </c:pt>
                <c:pt idx="137">
                  <c:v>15.463666631031373</c:v>
                </c:pt>
                <c:pt idx="138">
                  <c:v>15.570345270760829</c:v>
                </c:pt>
                <c:pt idx="139">
                  <c:v>15.665458155958055</c:v>
                </c:pt>
                <c:pt idx="140">
                  <c:v>15.749113314978278</c:v>
                </c:pt>
                <c:pt idx="141">
                  <c:v>15.821408763507472</c:v>
                </c:pt>
                <c:pt idx="142">
                  <c:v>15.882431241806497</c:v>
                </c:pt>
                <c:pt idx="143">
                  <c:v>15.932255299086314</c:v>
                </c:pt>
                <c:pt idx="144">
                  <c:v>15.970942637013817</c:v>
                </c:pt>
                <c:pt idx="145">
                  <c:v>15.998541647100197</c:v>
                </c:pt>
                <c:pt idx="146">
                  <c:v>16.015087094328617</c:v>
                </c:pt>
                <c:pt idx="147">
                  <c:v>16.020599913110846</c:v>
                </c:pt>
                <c:pt idx="148">
                  <c:v>10.000015159724036</c:v>
                </c:pt>
                <c:pt idx="149">
                  <c:v>10.72649864916286</c:v>
                </c:pt>
                <c:pt idx="150">
                  <c:v>11.395666171438414</c:v>
                </c:pt>
                <c:pt idx="151">
                  <c:v>12.01466255304358</c:v>
                </c:pt>
                <c:pt idx="152">
                  <c:v>12.589262698868302</c:v>
                </c:pt>
                <c:pt idx="153">
                  <c:v>13.124191737084274</c:v>
                </c:pt>
                <c:pt idx="154">
                  <c:v>13.6233643618065</c:v>
                </c:pt>
                <c:pt idx="155">
                  <c:v>14.090059395464543</c:v>
                </c:pt>
                <c:pt idx="156">
                  <c:v>14.527049534972022</c:v>
                </c:pt>
                <c:pt idx="157">
                  <c:v>14.936699415685844</c:v>
                </c:pt>
                <c:pt idx="158">
                  <c:v>15.321040843604807</c:v>
                </c:pt>
                <c:pt idx="159">
                  <c:v>15.681831288504068</c:v>
                </c:pt>
                <c:pt idx="160">
                  <c:v>16.02059991327962</c:v>
                </c:pt>
                <c:pt idx="161">
                  <c:v>16.33868419166027</c:v>
                </c:pt>
                <c:pt idx="162">
                  <c:v>16.637259327545838</c:v>
                </c:pt>
                <c:pt idx="163">
                  <c:v>16.9173621038717</c:v>
                </c:pt>
                <c:pt idx="164">
                  <c:v>17.179910373991174</c:v>
                </c:pt>
                <c:pt idx="165">
                  <c:v>17.425719110216</c:v>
                </c:pt>
                <c:pt idx="166">
                  <c:v>17.65551370675726</c:v>
                </c:pt>
                <c:pt idx="167">
                  <c:v>17.869941073949917</c:v>
                </c:pt>
                <c:pt idx="168">
                  <c:v>18.069578941006657</c:v>
                </c:pt>
                <c:pt idx="169">
                  <c:v>18.254943694340803</c:v>
                </c:pt>
                <c:pt idx="170">
                  <c:v>18.426497009804706</c:v>
                </c:pt>
                <c:pt idx="171">
                  <c:v>18.584651484388264</c:v>
                </c:pt>
                <c:pt idx="172">
                  <c:v>18.729775431973405</c:v>
                </c:pt>
                <c:pt idx="173">
                  <c:v>18.862196975713598</c:v>
                </c:pt>
                <c:pt idx="174">
                  <c:v>18.98220754435118</c:v>
                </c:pt>
                <c:pt idx="175">
                  <c:v>19.090064859707397</c:v>
                </c:pt>
                <c:pt idx="176">
                  <c:v>19.185995486488366</c:v>
                </c:pt>
                <c:pt idx="177">
                  <c:v>19.2701970025469</c:v>
                </c:pt>
                <c:pt idx="178">
                  <c:v>19.342839837140097</c:v>
                </c:pt>
                <c:pt idx="179">
                  <c:v>19.404068816000294</c:v>
                </c:pt>
                <c:pt idx="180">
                  <c:v>19.454004444784378</c:v>
                </c:pt>
                <c:pt idx="181">
                  <c:v>19.492743956363125</c:v>
                </c:pt>
                <c:pt idx="182">
                  <c:v>19.52036214220457</c:v>
                </c:pt>
                <c:pt idx="183">
                  <c:v>19.536911983588368</c:v>
                </c:pt>
                <c:pt idx="184">
                  <c:v>19.542425094234048</c:v>
                </c:pt>
                <c:pt idx="185">
                  <c:v>16.020599913260966</c:v>
                </c:pt>
                <c:pt idx="186">
                  <c:v>16.069487305167172</c:v>
                </c:pt>
                <c:pt idx="187">
                  <c:v>16.2082141134826</c:v>
                </c:pt>
                <c:pt idx="188">
                  <c:v>16.41739034401705</c:v>
                </c:pt>
                <c:pt idx="189">
                  <c:v>16.674774160872</c:v>
                </c:pt>
                <c:pt idx="190">
                  <c:v>16.9612273279272</c:v>
                </c:pt>
                <c:pt idx="191">
                  <c:v>17.262525435378866</c:v>
                </c:pt>
                <c:pt idx="192">
                  <c:v>17.568864097642056</c:v>
                </c:pt>
                <c:pt idx="193">
                  <c:v>17.873737706109587</c:v>
                </c:pt>
                <c:pt idx="194">
                  <c:v>18.172916013246684</c:v>
                </c:pt>
                <c:pt idx="195">
                  <c:v>18.46368758678127</c:v>
                </c:pt>
                <c:pt idx="196">
                  <c:v>18.744343402494067</c:v>
                </c:pt>
                <c:pt idx="197">
                  <c:v>19.01383496778764</c:v>
                </c:pt>
                <c:pt idx="198">
                  <c:v>19.271549892216314</c:v>
                </c:pt>
                <c:pt idx="199">
                  <c:v>19.517164254606087</c:v>
                </c:pt>
                <c:pt idx="200">
                  <c:v>19.75054481846633</c:v>
                </c:pt>
                <c:pt idx="201">
                  <c:v>19.971683697502115</c:v>
                </c:pt>
                <c:pt idx="202">
                  <c:v>20.18065431124867</c:v>
                </c:pt>
                <c:pt idx="203">
                  <c:v>20.37758144897535</c:v>
                </c:pt>
                <c:pt idx="204">
                  <c:v>20.5626207824655</c:v>
                </c:pt>
                <c:pt idx="205">
                  <c:v>20.735944773142663</c:v>
                </c:pt>
                <c:pt idx="206">
                  <c:v>20.89773294829758</c:v>
                </c:pt>
                <c:pt idx="207">
                  <c:v>21.04816518815415</c:v>
                </c:pt>
                <c:pt idx="208">
                  <c:v>21.187417102648503</c:v>
                </c:pt>
                <c:pt idx="209">
                  <c:v>21.31565686663285</c:v>
                </c:pt>
                <c:pt idx="210">
                  <c:v>21.4330430765962</c:v>
                </c:pt>
                <c:pt idx="211">
                  <c:v>21.53972332379894</c:v>
                </c:pt>
                <c:pt idx="212">
                  <c:v>21.635833269029266</c:v>
                </c:pt>
                <c:pt idx="213">
                  <c:v>21.721496066680167</c:v>
                </c:pt>
                <c:pt idx="214">
                  <c:v>21.796822029484936</c:v>
                </c:pt>
                <c:pt idx="215">
                  <c:v>21.86190845598789</c:v>
                </c:pt>
                <c:pt idx="216">
                  <c:v>21.916839564657614</c:v>
                </c:pt>
                <c:pt idx="217">
                  <c:v>21.96168649418025</c:v>
                </c:pt>
                <c:pt idx="218">
                  <c:v>21.996507340758615</c:v>
                </c:pt>
                <c:pt idx="219">
                  <c:v>22.02134721147811</c:v>
                </c:pt>
                <c:pt idx="220">
                  <c:v>22.03623827889034</c:v>
                </c:pt>
                <c:pt idx="221">
                  <c:v>22.04119982643263</c:v>
                </c:pt>
                <c:pt idx="222">
                  <c:v>19.542425094363963</c:v>
                </c:pt>
                <c:pt idx="223">
                  <c:v>19.564349139295846</c:v>
                </c:pt>
                <c:pt idx="224">
                  <c:v>19.62867025031862</c:v>
                </c:pt>
                <c:pt idx="225">
                  <c:v>19.731364205135968</c:v>
                </c:pt>
                <c:pt idx="226">
                  <c:v>19.866664493042837</c:v>
                </c:pt>
                <c:pt idx="227">
                  <c:v>20.028047328390887</c:v>
                </c:pt>
                <c:pt idx="228">
                  <c:v>20.209060088293693</c:v>
                </c:pt>
                <c:pt idx="229">
                  <c:v>20.40385240513111</c:v>
                </c:pt>
                <c:pt idx="230">
                  <c:v>20.607422257604348</c:v>
                </c:pt>
                <c:pt idx="231">
                  <c:v>20.815660531500303</c:v>
                </c:pt>
                <c:pt idx="232">
                  <c:v>21.02528248096615</c:v>
                </c:pt>
                <c:pt idx="233">
                  <c:v>21.233711082240255</c:v>
                </c:pt>
                <c:pt idx="234">
                  <c:v>21.438950950667184</c:v>
                </c:pt>
                <c:pt idx="235">
                  <c:v>21.639471981636195</c:v>
                </c:pt>
                <c:pt idx="236">
                  <c:v>21.834110045843424</c:v>
                </c:pt>
                <c:pt idx="237">
                  <c:v>22.021985868533214</c:v>
                </c:pt>
                <c:pt idx="238">
                  <c:v>22.202440439690626</c:v>
                </c:pt>
                <c:pt idx="239">
                  <c:v>22.37498435433363</c:v>
                </c:pt>
                <c:pt idx="240">
                  <c:v>22.539258414998727</c:v>
                </c:pt>
                <c:pt idx="241">
                  <c:v>22.69500312514472</c:v>
                </c:pt>
                <c:pt idx="242">
                  <c:v>22.842035105679585</c:v>
                </c:pt>
                <c:pt idx="243">
                  <c:v>22.98022886169232</c:v>
                </c:pt>
                <c:pt idx="244">
                  <c:v>23.109502668854986</c:v>
                </c:pt>
                <c:pt idx="245">
                  <c:v>23.229807628639904</c:v>
                </c:pt>
                <c:pt idx="246">
                  <c:v>23.341119162564308</c:v>
                </c:pt>
                <c:pt idx="247">
                  <c:v>23.443430387144648</c:v>
                </c:pt>
                <c:pt idx="248">
                  <c:v>23.53674694282794</c:v>
                </c:pt>
                <c:pt idx="249">
                  <c:v>23.621082950586793</c:v>
                </c:pt>
                <c:pt idx="250">
                  <c:v>23.69645784633849</c:v>
                </c:pt>
                <c:pt idx="251">
                  <c:v>23.762893901607573</c:v>
                </c:pt>
                <c:pt idx="252">
                  <c:v>23.82041428333482</c:v>
                </c:pt>
                <c:pt idx="253">
                  <c:v>23.869041539836687</c:v>
                </c:pt>
                <c:pt idx="254">
                  <c:v>23.908796426214295</c:v>
                </c:pt>
                <c:pt idx="255">
                  <c:v>23.93969700295081</c:v>
                </c:pt>
                <c:pt idx="256">
                  <c:v>23.961757957501767</c:v>
                </c:pt>
                <c:pt idx="257">
                  <c:v>23.974990111508166</c:v>
                </c:pt>
                <c:pt idx="258">
                  <c:v>23.979400086626722</c:v>
                </c:pt>
                <c:pt idx="259">
                  <c:v>22.041199826318184</c:v>
                </c:pt>
                <c:pt idx="260">
                  <c:v>22.05493182083717</c:v>
                </c:pt>
                <c:pt idx="261">
                  <c:v>22.095555580568206</c:v>
                </c:pt>
                <c:pt idx="262">
                  <c:v>22.161432351424555</c:v>
                </c:pt>
                <c:pt idx="263">
                  <c:v>22.250067820408127</c:v>
                </c:pt>
                <c:pt idx="264">
                  <c:v>22.358398959125143</c:v>
                </c:pt>
                <c:pt idx="265">
                  <c:v>22.48309061914663</c:v>
                </c:pt>
                <c:pt idx="266">
                  <c:v>22.620790404048496</c:v>
                </c:pt>
                <c:pt idx="267">
                  <c:v>22.76831564121086</c:v>
                </c:pt>
                <c:pt idx="268">
                  <c:v>22.92276925721169</c:v>
                </c:pt>
                <c:pt idx="269">
                  <c:v>23.081595573748185</c:v>
                </c:pt>
                <c:pt idx="270">
                  <c:v>23.242592397330576</c:v>
                </c:pt>
                <c:pt idx="271">
                  <c:v>23.40389524337973</c:v>
                </c:pt>
                <c:pt idx="272">
                  <c:v>23.56394629588365</c:v>
                </c:pt>
                <c:pt idx="273">
                  <c:v>23.721456919349123</c:v>
                </c:pt>
                <c:pt idx="274">
                  <c:v>23.875369274942177</c:v>
                </c:pt>
                <c:pt idx="275">
                  <c:v>24.02482017302619</c:v>
                </c:pt>
                <c:pt idx="276">
                  <c:v>24.1691086735181</c:v>
                </c:pt>
                <c:pt idx="277">
                  <c:v>24.307667945762695</c:v>
                </c:pt>
                <c:pt idx="278">
                  <c:v>24.440041332453347</c:v>
                </c:pt>
                <c:pt idx="279">
                  <c:v>24.565862274002296</c:v>
                </c:pt>
                <c:pt idx="280">
                  <c:v>24.68483763052271</c:v>
                </c:pt>
                <c:pt idx="281">
                  <c:v>24.79673391512767</c:v>
                </c:pt>
                <c:pt idx="282">
                  <c:v>24.901365978773434</c:v>
                </c:pt>
                <c:pt idx="283">
                  <c:v>24.99858773607139</c:v>
                </c:pt>
                <c:pt idx="284">
                  <c:v>25.088284577903348</c:v>
                </c:pt>
                <c:pt idx="285">
                  <c:v>25.170367172106968</c:v>
                </c:pt>
                <c:pt idx="286">
                  <c:v>25.244766404046366</c:v>
                </c:pt>
                <c:pt idx="287">
                  <c:v>25.311429253068653</c:v>
                </c:pt>
                <c:pt idx="288">
                  <c:v>25.370315438496327</c:v>
                </c:pt>
                <c:pt idx="289">
                  <c:v>25.421394700387587</c:v>
                </c:pt>
                <c:pt idx="290">
                  <c:v>25.464644606557112</c:v>
                </c:pt>
                <c:pt idx="291">
                  <c:v>25.500048799104974</c:v>
                </c:pt>
                <c:pt idx="292">
                  <c:v>25.52759561174176</c:v>
                </c:pt>
                <c:pt idx="293">
                  <c:v>25.547277004238858</c:v>
                </c:pt>
                <c:pt idx="294">
                  <c:v>25.559087773008304</c:v>
                </c:pt>
                <c:pt idx="295">
                  <c:v>25.563025007609227</c:v>
                </c:pt>
                <c:pt idx="296">
                  <c:v>23.979400086241892</c:v>
                </c:pt>
                <c:pt idx="297">
                  <c:v>23.989296067583872</c:v>
                </c:pt>
                <c:pt idx="298">
                  <c:v>24.0186756100066</c:v>
                </c:pt>
                <c:pt idx="299">
                  <c:v>24.066643388250956</c:v>
                </c:pt>
                <c:pt idx="300">
                  <c:v>24.131800491292942</c:v>
                </c:pt>
                <c:pt idx="301">
                  <c:v>24.21236462245837</c:v>
                </c:pt>
                <c:pt idx="302">
                  <c:v>24.30630577912997</c:v>
                </c:pt>
                <c:pt idx="303">
                  <c:v>24.4114773988194</c:v>
                </c:pt>
                <c:pt idx="304">
                  <c:v>24.525728592186134</c:v>
                </c:pt>
                <c:pt idx="305">
                  <c:v>24.646990145723883</c:v>
                </c:pt>
                <c:pt idx="306">
                  <c:v>24.77333313754396</c:v>
                </c:pt>
                <c:pt idx="307">
                  <c:v>24.9030031273064</c:v>
                </c:pt>
                <c:pt idx="308">
                  <c:v>25.034434881067263</c:v>
                </c:pt>
                <c:pt idx="309">
                  <c:v>25.16625298660444</c:v>
                </c:pt>
                <c:pt idx="310">
                  <c:v>25.29726315933523</c:v>
                </c:pt>
                <c:pt idx="311">
                  <c:v>25.426438075512596</c:v>
                </c:pt>
                <c:pt idx="312">
                  <c:v>25.552900549442086</c:v>
                </c:pt>
                <c:pt idx="313">
                  <c:v>25.675905976372206</c:v>
                </c:pt>
                <c:pt idx="314">
                  <c:v>25.794825257619863</c:v>
                </c:pt>
                <c:pt idx="315">
                  <c:v>25.909128909388116</c:v>
                </c:pt>
                <c:pt idx="316">
                  <c:v>26.018372702553755</c:v>
                </c:pt>
                <c:pt idx="317">
                  <c:v>26.122184950498195</c:v>
                </c:pt>
                <c:pt idx="318">
                  <c:v>26.220255421381648</c:v>
                </c:pt>
                <c:pt idx="319">
                  <c:v>26.312325772081593</c:v>
                </c:pt>
                <c:pt idx="320">
                  <c:v>26.39818136225497</c:v>
                </c:pt>
                <c:pt idx="321">
                  <c:v>26.477644293631897</c:v>
                </c:pt>
                <c:pt idx="322">
                  <c:v>26.55056752145589</c:v>
                </c:pt>
                <c:pt idx="323">
                  <c:v>26.616829895196553</c:v>
                </c:pt>
                <c:pt idx="324">
                  <c:v>26.676331999976604</c:v>
                </c:pt>
                <c:pt idx="325">
                  <c:v>26.72899268594709</c:v>
                </c:pt>
                <c:pt idx="326">
                  <c:v>26.774746188584643</c:v>
                </c:pt>
                <c:pt idx="327">
                  <c:v>26.813539757755564</c:v>
                </c:pt>
                <c:pt idx="328">
                  <c:v>26.845331727019342</c:v>
                </c:pt>
                <c:pt idx="329">
                  <c:v>26.870089966925953</c:v>
                </c:pt>
                <c:pt idx="330">
                  <c:v>26.887790677050226</c:v>
                </c:pt>
                <c:pt idx="331">
                  <c:v>26.898417481346875</c:v>
                </c:pt>
                <c:pt idx="332">
                  <c:v>26.901960800248457</c:v>
                </c:pt>
                <c:pt idx="333">
                  <c:v>25.56302500717429</c:v>
                </c:pt>
                <c:pt idx="334">
                  <c:v>25.5707256275356</c:v>
                </c:pt>
                <c:pt idx="335">
                  <c:v>25.593631388905813</c:v>
                </c:pt>
                <c:pt idx="336">
                  <c:v>25.6311687978368</c:v>
                </c:pt>
                <c:pt idx="337">
                  <c:v>25.682428926621025</c:v>
                </c:pt>
                <c:pt idx="338">
                  <c:v>25.746229906127226</c:v>
                </c:pt>
                <c:pt idx="339">
                  <c:v>25.82119090395158</c:v>
                </c:pt>
                <c:pt idx="340">
                  <c:v>25.905808288907867</c:v>
                </c:pt>
                <c:pt idx="341">
                  <c:v>25.9985262287531</c:v>
                </c:pt>
                <c:pt idx="342">
                  <c:v>26.09779651575269</c:v>
                </c:pt>
                <c:pt idx="343">
                  <c:v>26.20212511924578</c:v>
                </c:pt>
                <c:pt idx="344">
                  <c:v>26.310105221263083</c:v>
                </c:pt>
                <c:pt idx="345">
                  <c:v>26.420438026762348</c:v>
                </c:pt>
                <c:pt idx="346">
                  <c:v>26.53194345251662</c:v>
                </c:pt>
                <c:pt idx="347">
                  <c:v>26.643563040162558</c:v>
                </c:pt>
                <c:pt idx="348">
                  <c:v>26.754357307574203</c:v>
                </c:pt>
                <c:pt idx="349">
                  <c:v>26.863499425847287</c:v>
                </c:pt>
                <c:pt idx="350">
                  <c:v>26.970266715692695</c:v>
                </c:pt>
                <c:pt idx="351">
                  <c:v>27.074031076034025</c:v>
                </c:pt>
                <c:pt idx="352">
                  <c:v>27.174249128811397</c:v>
                </c:pt>
                <c:pt idx="353">
                  <c:v>27.270452600890174</c:v>
                </c:pt>
                <c:pt idx="354">
                  <c:v>27.36223926498399</c:v>
                </c:pt>
                <c:pt idx="355">
                  <c:v>27.449264617909837</c:v>
                </c:pt>
                <c:pt idx="356">
                  <c:v>27.5312343753125</c:v>
                </c:pt>
                <c:pt idx="357">
                  <c:v>27.607897796591022</c:v>
                </c:pt>
                <c:pt idx="358">
                  <c:v>27.67904181300985</c:v>
                </c:pt>
                <c:pt idx="359">
                  <c:v>27.744485908606883</c:v>
                </c:pt>
                <c:pt idx="360">
                  <c:v>27.804077691993978</c:v>
                </c:pt>
                <c:pt idx="361">
                  <c:v>27.857689093442623</c:v>
                </c:pt>
                <c:pt idx="362">
                  <c:v>27.905213122892526</c:v>
                </c:pt>
                <c:pt idx="363">
                  <c:v>27.94656112873748</c:v>
                </c:pt>
                <c:pt idx="364">
                  <c:v>27.981660503108237</c:v>
                </c:pt>
                <c:pt idx="365">
                  <c:v>28.01045278602818</c:v>
                </c:pt>
                <c:pt idx="366">
                  <c:v>28.032892127733405</c:v>
                </c:pt>
                <c:pt idx="367">
                  <c:v>28.048944075315564</c:v>
                </c:pt>
                <c:pt idx="368">
                  <c:v>28.058584656508543</c:v>
                </c:pt>
                <c:pt idx="369">
                  <c:v>28.0617997398266</c:v>
                </c:pt>
                <c:pt idx="370">
                  <c:v>26.901960800719387</c:v>
                </c:pt>
                <c:pt idx="371">
                  <c:v>26.908248910221072</c:v>
                </c:pt>
                <c:pt idx="372">
                  <c:v>26.926975348862136</c:v>
                </c:pt>
                <c:pt idx="373">
                  <c:v>26.957735016406666</c:v>
                </c:pt>
                <c:pt idx="374">
                  <c:v>26.99988015716281</c:v>
                </c:pt>
                <c:pt idx="375">
                  <c:v>27.05255766069027</c:v>
                </c:pt>
                <c:pt idx="376">
                  <c:v>27.114754544497405</c:v>
                </c:pt>
                <c:pt idx="377">
                  <c:v>27.18534664921604</c:v>
                </c:pt>
                <c:pt idx="378">
                  <c:v>27.26314603840986</c:v>
                </c:pt>
                <c:pt idx="379">
                  <c:v>27.346943646925478</c:v>
                </c:pt>
                <c:pt idx="380">
                  <c:v>27.435545018555683</c:v>
                </c:pt>
                <c:pt idx="381">
                  <c:v>27.52779821505843</c:v>
                </c:pt>
                <c:pt idx="382">
                  <c:v>27.622613972553474</c:v>
                </c:pt>
                <c:pt idx="383">
                  <c:v>27.718978853273125</c:v>
                </c:pt>
                <c:pt idx="384">
                  <c:v>27.815962504664647</c:v>
                </c:pt>
                <c:pt idx="385">
                  <c:v>27.912720257145374</c:v>
                </c:pt>
                <c:pt idx="386">
                  <c:v>28.008492244572814</c:v>
                </c:pt>
                <c:pt idx="387">
                  <c:v>28.1026000890753</c:v>
                </c:pt>
                <c:pt idx="388">
                  <c:v>28.19444200898002</c:v>
                </c:pt>
                <c:pt idx="389">
                  <c:v>28.283487021596336</c:v>
                </c:pt>
                <c:pt idx="390">
                  <c:v>28.369268742460186</c:v>
                </c:pt>
                <c:pt idx="391">
                  <c:v>28.451379138900684</c:v>
                </c:pt>
                <c:pt idx="392">
                  <c:v>28.529462480740797</c:v>
                </c:pt>
                <c:pt idx="393">
                  <c:v>28.60320964275738</c:v>
                </c:pt>
                <c:pt idx="394">
                  <c:v>28.672352848437924</c:v>
                </c:pt>
                <c:pt idx="395">
                  <c:v>28.736660898254026</c:v>
                </c:pt>
                <c:pt idx="396">
                  <c:v>28.79593489398399</c:v>
                </c:pt>
                <c:pt idx="397">
                  <c:v>28.850004449959904</c:v>
                </c:pt>
                <c:pt idx="398">
                  <c:v>28.898724369542393</c:v>
                </c:pt>
                <c:pt idx="399">
                  <c:v>28.941971758329267</c:v>
                </c:pt>
                <c:pt idx="400">
                  <c:v>28.97964354282813</c:v>
                </c:pt>
                <c:pt idx="401">
                  <c:v>29.01165436327334</c:v>
                </c:pt>
                <c:pt idx="402">
                  <c:v>29.037934811010793</c:v>
                </c:pt>
                <c:pt idx="403">
                  <c:v>29.058429983754714</c:v>
                </c:pt>
                <c:pt idx="404">
                  <c:v>29.07309833558948</c:v>
                </c:pt>
                <c:pt idx="405">
                  <c:v>29.08191080255106</c:v>
                </c:pt>
                <c:pt idx="406">
                  <c:v>29.084850188796587</c:v>
                </c:pt>
                <c:pt idx="407">
                  <c:v>28.06179973907348</c:v>
                </c:pt>
                <c:pt idx="408">
                  <c:v>28.067106408963078</c:v>
                </c:pt>
                <c:pt idx="409">
                  <c:v>28.082922749602474</c:v>
                </c:pt>
                <c:pt idx="410">
                  <c:v>28.108943272934404</c:v>
                </c:pt>
                <c:pt idx="411">
                  <c:v>28.14467655882348</c:v>
                </c:pt>
                <c:pt idx="412">
                  <c:v>28.189469725859645</c:v>
                </c:pt>
                <c:pt idx="413">
                  <c:v>28.242538873789343</c:v>
                </c:pt>
                <c:pt idx="414">
                  <c:v>28.303002552633664</c:v>
                </c:pt>
                <c:pt idx="415">
                  <c:v>28.36991543604598</c:v>
                </c:pt>
                <c:pt idx="416">
                  <c:v>28.44229985505735</c:v>
                </c:pt>
                <c:pt idx="417">
                  <c:v>28.519173524255024</c:v>
                </c:pt>
                <c:pt idx="418">
                  <c:v>28.59957250871156</c:v>
                </c:pt>
                <c:pt idx="419">
                  <c:v>28.68256911738408</c:v>
                </c:pt>
                <c:pt idx="420">
                  <c:v>28.767284899973053</c:v>
                </c:pt>
                <c:pt idx="421">
                  <c:v>28.852899249937522</c:v>
                </c:pt>
                <c:pt idx="422">
                  <c:v>28.93865429083448</c:v>
                </c:pt>
                <c:pt idx="423">
                  <c:v>29.023856778452632</c:v>
                </c:pt>
                <c:pt idx="424">
                  <c:v>29.107877724186217</c:v>
                </c:pt>
                <c:pt idx="425">
                  <c:v>29.190150369144664</c:v>
                </c:pt>
                <c:pt idx="426">
                  <c:v>29.270167039770747</c:v>
                </c:pt>
                <c:pt idx="427">
                  <c:v>29.347475312404786</c:v>
                </c:pt>
                <c:pt idx="428">
                  <c:v>29.421673817439157</c:v>
                </c:pt>
                <c:pt idx="429">
                  <c:v>29.4924079292454</c:v>
                </c:pt>
                <c:pt idx="430">
                  <c:v>29.559365518032802</c:v>
                </c:pt>
                <c:pt idx="431">
                  <c:v>29.622272884044236</c:v>
                </c:pt>
                <c:pt idx="432">
                  <c:v>29.68089095161139</c:v>
                </c:pt>
                <c:pt idx="433">
                  <c:v>29.735011768648164</c:v>
                </c:pt>
                <c:pt idx="434">
                  <c:v>29.784455334132165</c:v>
                </c:pt>
                <c:pt idx="435">
                  <c:v>29.829066760127027</c:v>
                </c:pt>
                <c:pt idx="436">
                  <c:v>29.868713764302484</c:v>
                </c:pt>
                <c:pt idx="437">
                  <c:v>29.903284482368598</c:v>
                </c:pt>
                <c:pt idx="438">
                  <c:v>29.932685586283174</c:v>
                </c:pt>
                <c:pt idx="439">
                  <c:v>29.956840692686647</c:v>
                </c:pt>
                <c:pt idx="440">
                  <c:v>29.97568904613781</c:v>
                </c:pt>
                <c:pt idx="441">
                  <c:v>29.98918446289907</c:v>
                </c:pt>
                <c:pt idx="442">
                  <c:v>29.997294522915503</c:v>
                </c:pt>
                <c:pt idx="443">
                  <c:v>30.000000000030806</c:v>
                </c:pt>
                <c:pt idx="444">
                  <c:v>29.08485018923674</c:v>
                </c:pt>
                <c:pt idx="445">
                  <c:v>29.089436866923887</c:v>
                </c:pt>
                <c:pt idx="446">
                  <c:v>29.10311519590985</c:v>
                </c:pt>
                <c:pt idx="447">
                  <c:v>29.125643873021787</c:v>
                </c:pt>
                <c:pt idx="448">
                  <c:v>29.156633047759797</c:v>
                </c:pt>
                <c:pt idx="449">
                  <c:v>29.195561503483688</c:v>
                </c:pt>
                <c:pt idx="450">
                  <c:v>29.241798344617195</c:v>
                </c:pt>
                <c:pt idx="451">
                  <c:v>29.2946273012007</c:v>
                </c:pt>
                <c:pt idx="452">
                  <c:v>29.353271770873377</c:v>
                </c:pt>
                <c:pt idx="453">
                  <c:v>29.416918950757665</c:v>
                </c:pt>
                <c:pt idx="454">
                  <c:v>29.484741788963362</c:v>
                </c:pt>
                <c:pt idx="455">
                  <c:v>29.555917920455208</c:v>
                </c:pt>
                <c:pt idx="456">
                  <c:v>29.62964517062649</c:v>
                </c:pt>
                <c:pt idx="457">
                  <c:v>29.705153562019397</c:v>
                </c:pt>
                <c:pt idx="458">
                  <c:v>29.78171402117208</c:v>
                </c:pt>
                <c:pt idx="459">
                  <c:v>29.858644150940677</c:v>
                </c:pt>
                <c:pt idx="460">
                  <c:v>29.935311520306392</c:v>
                </c:pt>
                <c:pt idx="461">
                  <c:v>30.011134946929964</c:v>
                </c:pt>
                <c:pt idx="462">
                  <c:v>30.085584227125306</c:v>
                </c:pt>
                <c:pt idx="463">
                  <c:v>30.15817872091307</c:v>
                </c:pt>
                <c:pt idx="464">
                  <c:v>30.228485140089244</c:v>
                </c:pt>
                <c:pt idx="465">
                  <c:v>30.296114824523475</c:v>
                </c:pt>
                <c:pt idx="466">
                  <c:v>30.36072073237714</c:v>
                </c:pt>
                <c:pt idx="467">
                  <c:v>30.42199431702744</c:v>
                </c:pt>
                <c:pt idx="468">
                  <c:v>30.479662418655586</c:v>
                </c:pt>
                <c:pt idx="469">
                  <c:v>30.533484261878257</c:v>
                </c:pt>
                <c:pt idx="470">
                  <c:v>30.583248621895365</c:v>
                </c:pt>
                <c:pt idx="471">
                  <c:v>30.628771199445772</c:v>
                </c:pt>
                <c:pt idx="472">
                  <c:v>30.669892228331946</c:v>
                </c:pt>
                <c:pt idx="473">
                  <c:v>30.706474327343514</c:v>
                </c:pt>
                <c:pt idx="474">
                  <c:v>30.73840060012857</c:v>
                </c:pt>
                <c:pt idx="475">
                  <c:v>30.765572981115472</c:v>
                </c:pt>
                <c:pt idx="476">
                  <c:v>30.78791082230361</c:v>
                </c:pt>
                <c:pt idx="477">
                  <c:v>30.805349714078115</c:v>
                </c:pt>
                <c:pt idx="478">
                  <c:v>30.81784053273338</c:v>
                </c:pt>
                <c:pt idx="479">
                  <c:v>30.82534870778622</c:v>
                </c:pt>
                <c:pt idx="480">
                  <c:v>30.82785370321471</c:v>
                </c:pt>
                <c:pt idx="481">
                  <c:v>30.827853702620345</c:v>
                </c:pt>
                <c:pt idx="482">
                  <c:v>30.831457030543262</c:v>
                </c:pt>
                <c:pt idx="483">
                  <c:v>30.842211119778263</c:v>
                </c:pt>
                <c:pt idx="484">
                  <c:v>30.859950414959965</c:v>
                </c:pt>
                <c:pt idx="485">
                  <c:v>30.884405888449038</c:v>
                </c:pt>
                <c:pt idx="486">
                  <c:v>30.915214795058578</c:v>
                </c:pt>
                <c:pt idx="487">
                  <c:v>30.951933226590857</c:v>
                </c:pt>
                <c:pt idx="488">
                  <c:v>30.994050549133988</c:v>
                </c:pt>
                <c:pt idx="489">
                  <c:v>31.041004762437506</c:v>
                </c:pt>
                <c:pt idx="490">
                  <c:v>31.092197879755336</c:v>
                </c:pt>
                <c:pt idx="491">
                  <c:v>31.147010563324038</c:v>
                </c:pt>
                <c:pt idx="492">
                  <c:v>31.204815433568044</c:v>
                </c:pt>
                <c:pt idx="493">
                  <c:v>31.26498866788023</c:v>
                </c:pt>
                <c:pt idx="494">
                  <c:v>31.32691969176274</c:v>
                </c:pt>
                <c:pt idx="495">
                  <c:v>31.39001892394145</c:v>
                </c:pt>
                <c:pt idx="496">
                  <c:v>31.453723659119582</c:v>
                </c:pt>
                <c:pt idx="497">
                  <c:v>31.517502255826702</c:v>
                </c:pt>
                <c:pt idx="498">
                  <c:v>31.580856845864812</c:v>
                </c:pt>
                <c:pt idx="499">
                  <c:v>31.643324802427667</c:v>
                </c:pt>
                <c:pt idx="500">
                  <c:v>31.704479203286926</c:v>
                </c:pt>
                <c:pt idx="501">
                  <c:v>31.763928510389178</c:v>
                </c:pt>
                <c:pt idx="502">
                  <c:v>31.82131566365313</c:v>
                </c:pt>
                <c:pt idx="503">
                  <c:v>31.876316759251203</c:v>
                </c:pt>
                <c:pt idx="504">
                  <c:v>31.928639454464005</c:v>
                </c:pt>
                <c:pt idx="505">
                  <c:v>31.978021214439003</c:v>
                </c:pt>
                <c:pt idx="506">
                  <c:v>32.02422749210638</c:v>
                </c:pt>
                <c:pt idx="507">
                  <c:v>32.06704991168236</c:v>
                </c:pt>
                <c:pt idx="508">
                  <c:v>32.10630450875748</c:v>
                </c:pt>
                <c:pt idx="509">
                  <c:v>32.14183006577068</c:v>
                </c:pt>
                <c:pt idx="510">
                  <c:v>32.173486570401735</c:v>
                </c:pt>
                <c:pt idx="511">
                  <c:v>32.20115381569247</c:v>
                </c:pt>
                <c:pt idx="512">
                  <c:v>32.22473015413407</c:v>
                </c:pt>
                <c:pt idx="513">
                  <c:v>32.24413141315512</c:v>
                </c:pt>
                <c:pt idx="514">
                  <c:v>32.259289976071116</c:v>
                </c:pt>
                <c:pt idx="515">
                  <c:v>32.27015403030976</c:v>
                </c:pt>
                <c:pt idx="516">
                  <c:v>32.27668698335513</c:v>
                </c:pt>
                <c:pt idx="517">
                  <c:v>32.278867046222764</c:v>
                </c:pt>
                <c:pt idx="518">
                  <c:v>32.27886704660422</c:v>
                </c:pt>
                <c:pt idx="519">
                  <c:v>32.281831687492534</c:v>
                </c:pt>
                <c:pt idx="520">
                  <c:v>32.29068396499187</c:v>
                </c:pt>
                <c:pt idx="521">
                  <c:v>32.305300289801934</c:v>
                </c:pt>
                <c:pt idx="522">
                  <c:v>32.325479087405554</c:v>
                </c:pt>
                <c:pt idx="523">
                  <c:v>32.350947083712754</c:v>
                </c:pt>
                <c:pt idx="524">
                  <c:v>32.381367497899255</c:v>
                </c:pt>
                <c:pt idx="525">
                  <c:v>32.41634962144843</c:v>
                </c:pt>
                <c:pt idx="526">
                  <c:v>32.45545922094093</c:v>
                </c:pt>
                <c:pt idx="527">
                  <c:v>32.4982292140786</c:v>
                </c:pt>
                <c:pt idx="528">
                  <c:v>32.54417012513114</c:v>
                </c:pt>
                <c:pt idx="529">
                  <c:v>32.5927799138934</c:v>
                </c:pt>
                <c:pt idx="530">
                  <c:v>32.64355287639739</c:v>
                </c:pt>
                <c:pt idx="531">
                  <c:v>32.6959874223297</c:v>
                </c:pt>
                <c:pt idx="532">
                  <c:v>32.749592632622836</c:v>
                </c:pt>
                <c:pt idx="533">
                  <c:v>32.80389358398354</c:v>
                </c:pt>
                <c:pt idx="534">
                  <c:v>32.858435491761426</c:v>
                </c:pt>
                <c:pt idx="535">
                  <c:v>32.91278676808956</c:v>
                </c:pt>
                <c:pt idx="536">
                  <c:v>32.966541120271785</c:v>
                </c:pt>
                <c:pt idx="537">
                  <c:v>33.019318827787686</c:v>
                </c:pt>
                <c:pt idx="538">
                  <c:v>33.07076733834582</c:v>
                </c:pt>
                <c:pt idx="539">
                  <c:v>33.12056131739321</c:v>
                </c:pt>
                <c:pt idx="540">
                  <c:v>33.16840227425962</c:v>
                </c:pt>
                <c:pt idx="541">
                  <c:v>33.2140178740198</c:v>
                </c:pt>
                <c:pt idx="542">
                  <c:v>33.257161028971296</c:v>
                </c:pt>
                <c:pt idx="543">
                  <c:v>33.297608848602415</c:v>
                </c:pt>
                <c:pt idx="544">
                  <c:v>33.33516151287893</c:v>
                </c:pt>
                <c:pt idx="545">
                  <c:v>33.36964112107466</c:v>
                </c:pt>
                <c:pt idx="546">
                  <c:v>33.400890557424646</c:v>
                </c:pt>
                <c:pt idx="547">
                  <c:v>33.42877240562444</c:v>
                </c:pt>
                <c:pt idx="548">
                  <c:v>33.4531679365565</c:v>
                </c:pt>
                <c:pt idx="549">
                  <c:v>33.47397618744904</c:v>
                </c:pt>
                <c:pt idx="550">
                  <c:v>33.49111314578509</c:v>
                </c:pt>
                <c:pt idx="551">
                  <c:v>33.50451104748979</c:v>
                </c:pt>
                <c:pt idx="552">
                  <c:v>33.51411779604541</c:v>
                </c:pt>
                <c:pt idx="553">
                  <c:v>33.5198965070433</c:v>
                </c:pt>
                <c:pt idx="554">
                  <c:v>33.52182518123257</c:v>
                </c:pt>
                <c:pt idx="555">
                  <c:v>33.52182518210198</c:v>
                </c:pt>
                <c:pt idx="556">
                  <c:v>33.524342315130696</c:v>
                </c:pt>
                <c:pt idx="557">
                  <c:v>33.53186089992628</c:v>
                </c:pt>
                <c:pt idx="558">
                  <c:v>33.544283422319154</c:v>
                </c:pt>
                <c:pt idx="559">
                  <c:v>33.56145043034221</c:v>
                </c:pt>
                <c:pt idx="560">
                  <c:v>33.583144939492776</c:v>
                </c:pt>
                <c:pt idx="561">
                  <c:v>33.60909822598601</c:v>
                </c:pt>
                <c:pt idx="562">
                  <c:v>33.638996679177936</c:v>
                </c:pt>
                <c:pt idx="563">
                  <c:v>33.67248935112816</c:v>
                </c:pt>
                <c:pt idx="564">
                  <c:v>33.7091958387089</c:v>
                </c:pt>
                <c:pt idx="565">
                  <c:v>33.748714158898146</c:v>
                </c:pt>
                <c:pt idx="566">
                  <c:v>33.79062832433159</c:v>
                </c:pt>
                <c:pt idx="567">
                  <c:v>33.83451538593094</c:v>
                </c:pt>
                <c:pt idx="568">
                  <c:v>33.87995177463253</c:v>
                </c:pt>
                <c:pt idx="569">
                  <c:v>33.92651883816787</c:v>
                </c:pt>
                <c:pt idx="570">
                  <c:v>33.973807526462444</c:v>
                </c:pt>
                <c:pt idx="571">
                  <c:v>34.02142222737321</c:v>
                </c:pt>
                <c:pt idx="572">
                  <c:v>34.06898379178315</c:v>
                </c:pt>
                <c:pt idx="573">
                  <c:v>34.11613181351294</c:v>
                </c:pt>
                <c:pt idx="574">
                  <c:v>34.16252624607813</c:v>
                </c:pt>
                <c:pt idx="575">
                  <c:v>34.20784844656363</c:v>
                </c:pt>
                <c:pt idx="576">
                  <c:v>34.251801738581605</c:v>
                </c:pt>
                <c:pt idx="577">
                  <c:v>34.294111583177525</c:v>
                </c:pt>
                <c:pt idx="578">
                  <c:v>34.33452544022711</c:v>
                </c:pt>
                <c:pt idx="579">
                  <c:v>34.372812394634025</c:v>
                </c:pt>
                <c:pt idx="580">
                  <c:v>34.408762612523596</c:v>
                </c:pt>
                <c:pt idx="581">
                  <c:v>34.44218668338615</c:v>
                </c:pt>
                <c:pt idx="582">
                  <c:v>34.472914895272446</c:v>
                </c:pt>
                <c:pt idx="583">
                  <c:v>34.50079648200869</c:v>
                </c:pt>
                <c:pt idx="584">
                  <c:v>34.52569887415435</c:v>
                </c:pt>
                <c:pt idx="585">
                  <c:v>34.547506979137694</c:v>
                </c:pt>
                <c:pt idx="586">
                  <c:v>34.566122510660776</c:v>
                </c:pt>
                <c:pt idx="587">
                  <c:v>34.581463383006515</c:v>
                </c:pt>
                <c:pt idx="588">
                  <c:v>34.5934631822169</c:v>
                </c:pt>
                <c:pt idx="589">
                  <c:v>34.60207072313432</c:v>
                </c:pt>
                <c:pt idx="590">
                  <c:v>34.60724969889994</c:v>
                </c:pt>
                <c:pt idx="591">
                  <c:v>34.608978427715314</c:v>
                </c:pt>
                <c:pt idx="592">
                  <c:v>34.60897842804211</c:v>
                </c:pt>
                <c:pt idx="593">
                  <c:v>34.61116486075696</c:v>
                </c:pt>
                <c:pt idx="594">
                  <c:v>34.61769726855376</c:v>
                </c:pt>
                <c:pt idx="595">
                  <c:v>34.628495669157864</c:v>
                </c:pt>
                <c:pt idx="596">
                  <c:v>34.643429032480825</c:v>
                </c:pt>
                <c:pt idx="597">
                  <c:v>34.66231855727203</c:v>
                </c:pt>
                <c:pt idx="598">
                  <c:v>34.684942007823196</c:v>
                </c:pt>
                <c:pt idx="599">
                  <c:v>34.711038887761674</c:v>
                </c:pt>
                <c:pt idx="600">
                  <c:v>34.74031620129701</c:v>
                </c:pt>
                <c:pt idx="601">
                  <c:v>34.77245454525705</c:v>
                </c:pt>
                <c:pt idx="602">
                  <c:v>34.80711428660941</c:v>
                </c:pt>
                <c:pt idx="603">
                  <c:v>34.843941606404144</c:v>
                </c:pt>
                <c:pt idx="604">
                  <c:v>34.88257422766494</c:v>
                </c:pt>
                <c:pt idx="605">
                  <c:v>34.922646686922256</c:v>
                </c:pt>
                <c:pt idx="606">
                  <c:v>34.9637950524308</c:v>
                </c:pt>
                <c:pt idx="607">
                  <c:v>35.00566103308812</c:v>
                </c:pt>
                <c:pt idx="608">
                  <c:v>35.04789545814687</c:v>
                </c:pt>
                <c:pt idx="609">
                  <c:v>35.09016113752512</c:v>
                </c:pt>
                <c:pt idx="610">
                  <c:v>35.132135135327694</c:v>
                </c:pt>
                <c:pt idx="611">
                  <c:v>35.17351050528035</c:v>
                </c:pt>
                <c:pt idx="612">
                  <c:v>35.213997546825546</c:v>
                </c:pt>
                <c:pt idx="613">
                  <c:v>35.253324645590155</c:v>
                </c:pt>
                <c:pt idx="614">
                  <c:v>35.29123876287479</c:v>
                </c:pt>
                <c:pt idx="615">
                  <c:v>35.32750563677183</c:v>
                </c:pt>
                <c:pt idx="616">
                  <c:v>35.36190975342867</c:v>
                </c:pt>
                <c:pt idx="617">
                  <c:v>35.39425414162552</c:v>
                </c:pt>
                <c:pt idx="618">
                  <c:v>35.42436003785819</c:v>
                </c:pt>
                <c:pt idx="619">
                  <c:v>35.452066462979296</c:v>
                </c:pt>
                <c:pt idx="620">
                  <c:v>35.47722974548889</c:v>
                </c:pt>
                <c:pt idx="621">
                  <c:v>35.499723020997465</c:v>
                </c:pt>
                <c:pt idx="622">
                  <c:v>35.51943573233453</c:v>
                </c:pt>
                <c:pt idx="623">
                  <c:v>35.53627315030389</c:v>
                </c:pt>
                <c:pt idx="624">
                  <c:v>35.55015593119501</c:v>
                </c:pt>
                <c:pt idx="625">
                  <c:v>35.56101972382254</c:v>
                </c:pt>
                <c:pt idx="626">
                  <c:v>35.56881483602642</c:v>
                </c:pt>
                <c:pt idx="627">
                  <c:v>35.57350596816151</c:v>
                </c:pt>
                <c:pt idx="628">
                  <c:v>35.57507201923584</c:v>
                </c:pt>
                <c:pt idx="629">
                  <c:v>35.5750720163957</c:v>
                </c:pt>
                <c:pt idx="630">
                  <c:v>35.57700424109506</c:v>
                </c:pt>
                <c:pt idx="631">
                  <c:v>35.582778228934274</c:v>
                </c:pt>
                <c:pt idx="632">
                  <c:v>35.59232648392392</c:v>
                </c:pt>
                <c:pt idx="633">
                  <c:v>35.60553826817554</c:v>
                </c:pt>
                <c:pt idx="634">
                  <c:v>35.62226215091605</c:v>
                </c:pt>
                <c:pt idx="635">
                  <c:v>35.64230939503493</c:v>
                </c:pt>
                <c:pt idx="636">
                  <c:v>35.66545802419463</c:v>
                </c:pt>
                <c:pt idx="637">
                  <c:v>35.69145738920121</c:v>
                </c:pt>
                <c:pt idx="638">
                  <c:v>35.72003304426514</c:v>
                </c:pt>
                <c:pt idx="639">
                  <c:v>35.75089174852114</c:v>
                </c:pt>
                <c:pt idx="640">
                  <c:v>35.78372642371643</c:v>
                </c:pt>
                <c:pt idx="641">
                  <c:v>35.81822092255862</c:v>
                </c:pt>
                <c:pt idx="642">
                  <c:v>35.85405449076238</c:v>
                </c:pt>
                <c:pt idx="643">
                  <c:v>35.89090583637945</c:v>
                </c:pt>
                <c:pt idx="644">
                  <c:v>35.92845674998779</c:v>
                </c:pt>
                <c:pt idx="645">
                  <c:v>35.966395246787854</c:v>
                </c:pt>
                <c:pt idx="646">
                  <c:v>36.004418225311014</c:v>
                </c:pt>
                <c:pt idx="647">
                  <c:v>36.04223365660192</c:v>
                </c:pt>
                <c:pt idx="648">
                  <c:v>36.079562332242034</c:v>
                </c:pt>
                <c:pt idx="649">
                  <c:v>36.11613920967136</c:v>
                </c:pt>
                <c:pt idx="650">
                  <c:v>36.151714399441786</c:v>
                </c:pt>
                <c:pt idx="651">
                  <c:v>36.1860538419385</c:v>
                </c:pt>
                <c:pt idx="652">
                  <c:v>36.21893972142108</c:v>
                </c:pt>
                <c:pt idx="653">
                  <c:v>36.25017066362504</c:v>
                </c:pt>
                <c:pt idx="654">
                  <c:v>36.27956176021887</c:v>
                </c:pt>
                <c:pt idx="655">
                  <c:v>36.30694445963166</c:v>
                </c:pt>
                <c:pt idx="656">
                  <c:v>36.33216635955309</c:v>
                </c:pt>
                <c:pt idx="657">
                  <c:v>36.35509093206467</c:v>
                </c:pt>
                <c:pt idx="658">
                  <c:v>36.375597208109056</c:v>
                </c:pt>
                <c:pt idx="659">
                  <c:v>36.393579443987356</c:v>
                </c:pt>
                <c:pt idx="660">
                  <c:v>36.40894678888078</c:v>
                </c:pt>
                <c:pt idx="661">
                  <c:v>36.42162296906229</c:v>
                </c:pt>
                <c:pt idx="662">
                  <c:v>36.43154600150505</c:v>
                </c:pt>
                <c:pt idx="663">
                  <c:v>36.438667946984864</c:v>
                </c:pt>
                <c:pt idx="664">
                  <c:v>36.44295471048416</c:v>
                </c:pt>
                <c:pt idx="665">
                  <c:v>36.44438589488596</c:v>
                </c:pt>
              </c:numCache>
            </c:numRef>
          </c:yVal>
          <c:smooth val="0"/>
        </c:ser>
        <c:axId val="31140973"/>
        <c:axId val="11833302"/>
      </c:scatterChart>
      <c:valAx>
        <c:axId val="31140973"/>
        <c:scaling>
          <c:logBase val="10"/>
          <c:orientation val="minMax"/>
          <c:max val="1000"/>
          <c:min val="1"/>
        </c:scaling>
        <c:axPos val="t"/>
        <c:title>
          <c:tx>
            <c:rich>
              <a:bodyPr vert="horz" rot="0" anchor="ctr"/>
              <a:lstStyle/>
              <a:p>
                <a:pPr algn="ctr">
                  <a:defRPr/>
                </a:pPr>
                <a:r>
                  <a:rPr lang="en-US" cap="none" sz="800" b="1" i="0" u="none" baseline="0">
                    <a:latin typeface="Arial"/>
                    <a:ea typeface="Arial"/>
                    <a:cs typeface="Arial"/>
                  </a:rPr>
                  <a:t>Excess delay (usec)</a:t>
                </a:r>
              </a:p>
            </c:rich>
          </c:tx>
          <c:layout/>
          <c:overlay val="0"/>
          <c:spPr>
            <a:noFill/>
            <a:ln>
              <a:noFill/>
            </a:ln>
          </c:spPr>
        </c:title>
        <c:majorGridlines>
          <c:spPr>
            <a:ln w="3175">
              <a:solidFill>
                <a:srgbClr val="969696"/>
              </a:solidFill>
              <a:prstDash val="dash"/>
            </a:ln>
          </c:spPr>
        </c:majorGridlines>
        <c:delete val="0"/>
        <c:numFmt formatCode="0" sourceLinked="0"/>
        <c:majorTickMark val="out"/>
        <c:minorTickMark val="none"/>
        <c:tickLblPos val="nextTo"/>
        <c:crossAx val="11833302"/>
        <c:crosses val="max"/>
        <c:crossBetween val="midCat"/>
        <c:dispUnits/>
        <c:majorUnit val="10"/>
        <c:minorUnit val="10"/>
      </c:valAx>
      <c:valAx>
        <c:axId val="11833302"/>
        <c:scaling>
          <c:orientation val="maxMin"/>
          <c:max val="35"/>
          <c:min val="0"/>
        </c:scaling>
        <c:axPos val="l"/>
        <c:title>
          <c:tx>
            <c:rich>
              <a:bodyPr vert="horz" rot="-5400000" anchor="ctr"/>
              <a:lstStyle/>
              <a:p>
                <a:pPr algn="ctr">
                  <a:defRPr/>
                </a:pPr>
                <a:r>
                  <a:rPr lang="en-US" cap="none" sz="800" b="1" i="0" u="none" baseline="0">
                    <a:latin typeface="Arial"/>
                    <a:ea typeface="Arial"/>
                    <a:cs typeface="Arial"/>
                  </a:rPr>
                  <a:t>Attenuation (dB)</a:t>
                </a:r>
              </a:p>
            </c:rich>
          </c:tx>
          <c:layout/>
          <c:overlay val="0"/>
          <c:spPr>
            <a:noFill/>
            <a:ln>
              <a:noFill/>
            </a:ln>
          </c:spPr>
        </c:title>
        <c:majorGridlines/>
        <c:delete val="0"/>
        <c:numFmt formatCode="0" sourceLinked="0"/>
        <c:majorTickMark val="out"/>
        <c:minorTickMark val="none"/>
        <c:tickLblPos val="nextTo"/>
        <c:crossAx val="31140973"/>
        <c:crossesAt val="1"/>
        <c:crossBetween val="midCat"/>
        <c:dispUnits/>
        <c:majorUnit val="5"/>
        <c:minorUnit val="1"/>
      </c:valAx>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Multipath scatter plot
(Free space)</a:t>
            </a:r>
          </a:p>
        </c:rich>
      </c:tx>
      <c:layout/>
      <c:spPr>
        <a:noFill/>
        <a:ln>
          <a:noFill/>
        </a:ln>
      </c:spPr>
    </c:title>
    <c:plotArea>
      <c:layout>
        <c:manualLayout>
          <c:xMode val="edge"/>
          <c:yMode val="edge"/>
          <c:x val="0.044"/>
          <c:y val="0.1055"/>
          <c:w val="0.87975"/>
          <c:h val="0.830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'Echo-Geometry-Forward'!$C$182:$C$847</c:f>
              <c:numCache>
                <c:ptCount val="6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0.12579041527573534</c:v>
                </c:pt>
                <c:pt idx="52">
                  <c:v>0.24268203241491856</c:v>
                </c:pt>
                <c:pt idx="53">
                  <c:v>0.3492418698605629</c:v>
                </c:pt>
                <c:pt idx="54">
                  <c:v>0.44655093183482036</c:v>
                </c:pt>
                <c:pt idx="55">
                  <c:v>0.535503011363182</c:v>
                </c:pt>
                <c:pt idx="56">
                  <c:v>0.6168446416551499</c:v>
                </c:pt>
                <c:pt idx="57">
                  <c:v>0.6912047359111486</c:v>
                </c:pt>
                <c:pt idx="58">
                  <c:v>0.7591169386679641</c:v>
                </c:pt>
                <c:pt idx="59">
                  <c:v>0.821036725043624</c:v>
                </c:pt>
                <c:pt idx="60">
                  <c:v>0.8773546488529538</c:v>
                </c:pt>
                <c:pt idx="61">
                  <c:v>0.928406721725584</c:v>
                </c:pt>
                <c:pt idx="62">
                  <c:v>0.9744826233854481</c:v>
                </c:pt>
                <c:pt idx="63">
                  <c:v>1.0158322497591838</c:v>
                </c:pt>
                <c:pt idx="64">
                  <c:v>1.0526709704674493</c:v>
                </c:pt>
                <c:pt idx="65">
                  <c:v>1.0851838713699071</c:v>
                </c:pt>
                <c:pt idx="66">
                  <c:v>1.1135291887555838</c:v>
                </c:pt>
                <c:pt idx="67">
                  <c:v>1.137841091276482</c:v>
                </c:pt>
                <c:pt idx="68">
                  <c:v>1.1582319282854212</c:v>
                </c:pt>
                <c:pt idx="69">
                  <c:v>1.174794035075397</c:v>
                </c:pt>
                <c:pt idx="70">
                  <c:v>1.187601163997036</c:v>
                </c:pt>
                <c:pt idx="71">
                  <c:v>1.1967095936918712</c:v>
                </c:pt>
                <c:pt idx="72">
                  <c:v>1.2021589553833103</c:v>
                </c:pt>
                <c:pt idx="73">
                  <c:v>1.2039728043117555</c:v>
                </c:pt>
                <c:pt idx="74">
                  <c:v>0</c:v>
                </c:pt>
                <c:pt idx="75">
                  <c:v>0</c:v>
                </c:pt>
                <c:pt idx="76">
                  <c:v>0</c:v>
                </c:pt>
                <c:pt idx="77">
                  <c:v>0</c:v>
                </c:pt>
                <c:pt idx="78">
                  <c:v>0</c:v>
                </c:pt>
                <c:pt idx="79">
                  <c:v>0</c:v>
                </c:pt>
                <c:pt idx="80">
                  <c:v>0</c:v>
                </c:pt>
                <c:pt idx="81">
                  <c:v>0</c:v>
                </c:pt>
                <c:pt idx="82">
                  <c:v>0</c:v>
                </c:pt>
                <c:pt idx="83">
                  <c:v>0.06377782366225032</c:v>
                </c:pt>
                <c:pt idx="84">
                  <c:v>0.25855395149462923</c:v>
                </c:pt>
                <c:pt idx="85">
                  <c:v>0.4316711506996294</c:v>
                </c:pt>
                <c:pt idx="86">
                  <c:v>0.5866601309147207</c:v>
                </c:pt>
                <c:pt idx="87">
                  <c:v>0.7262081369769825</c:v>
                </c:pt>
                <c:pt idx="88">
                  <c:v>0.8524088028834171</c:v>
                </c:pt>
                <c:pt idx="89">
                  <c:v>0.9669254576319601</c:v>
                </c:pt>
                <c:pt idx="90">
                  <c:v>1.0711015113477174</c:v>
                </c:pt>
                <c:pt idx="91">
                  <c:v>1.166037236022132</c:v>
                </c:pt>
                <c:pt idx="92">
                  <c:v>1.2526445054035502</c:v>
                </c:pt>
                <c:pt idx="93">
                  <c:v>1.3316866692218494</c:v>
                </c:pt>
                <c:pt idx="94">
                  <c:v>1.403808152690611</c:v>
                </c:pt>
                <c:pt idx="95">
                  <c:v>1.469556798711102</c:v>
                </c:pt>
                <c:pt idx="96">
                  <c:v>1.5294009834331563</c:v>
                </c:pt>
                <c:pt idx="97">
                  <c:v>1.5837429006796668</c:v>
                </c:pt>
                <c:pt idx="98">
                  <c:v>1.63292899232038</c:v>
                </c:pt>
                <c:pt idx="99">
                  <c:v>1.6772582202334247</c:v>
                </c:pt>
                <c:pt idx="100">
                  <c:v>1.7169886825767866</c:v>
                </c:pt>
                <c:pt idx="101">
                  <c:v>1.7523429425601897</c:v>
                </c:pt>
                <c:pt idx="102">
                  <c:v>1.7835123425818518</c:v>
                </c:pt>
                <c:pt idx="103">
                  <c:v>1.8106605080272173</c:v>
                </c:pt>
                <c:pt idx="104">
                  <c:v>1.8339261949882186</c:v>
                </c:pt>
                <c:pt idx="105">
                  <c:v>1.853425599118017</c:v>
                </c:pt>
                <c:pt idx="106">
                  <c:v>1.8692542150039637</c:v>
                </c:pt>
                <c:pt idx="107">
                  <c:v>1.8814883141940912</c:v>
                </c:pt>
                <c:pt idx="108">
                  <c:v>1.8901860934943373</c:v>
                </c:pt>
                <c:pt idx="109">
                  <c:v>1.8953885320330035</c:v>
                </c:pt>
                <c:pt idx="110">
                  <c:v>1.8971199848486675</c:v>
                </c:pt>
                <c:pt idx="111">
                  <c:v>0</c:v>
                </c:pt>
                <c:pt idx="112">
                  <c:v>0</c:v>
                </c:pt>
                <c:pt idx="113">
                  <c:v>0</c:v>
                </c:pt>
                <c:pt idx="114">
                  <c:v>0.0948886206521736</c:v>
                </c:pt>
                <c:pt idx="115">
                  <c:v>0.6427728072484294</c:v>
                </c:pt>
                <c:pt idx="116">
                  <c:v>1.056083826879288</c:v>
                </c:pt>
                <c:pt idx="117">
                  <c:v>1.3834305765984547</c:v>
                </c:pt>
                <c:pt idx="118">
                  <c:v>1.651156107868539</c:v>
                </c:pt>
                <c:pt idx="119">
                  <c:v>1.875227806612547</c:v>
                </c:pt>
                <c:pt idx="120">
                  <c:v>2.066072907976614</c:v>
                </c:pt>
                <c:pt idx="121">
                  <c:v>2.230868300227028</c:v>
                </c:pt>
                <c:pt idx="122">
                  <c:v>2.3747498763942505</c:v>
                </c:pt>
                <c:pt idx="123">
                  <c:v>2.5015053585776004</c:v>
                </c:pt>
                <c:pt idx="124">
                  <c:v>2.613996546177121</c:v>
                </c:pt>
                <c:pt idx="125">
                  <c:v>2.7144293008994347</c:v>
                </c:pt>
                <c:pt idx="126">
                  <c:v>2.8045328496544903</c:v>
                </c:pt>
                <c:pt idx="127">
                  <c:v>2.8856825761581275</c:v>
                </c:pt>
                <c:pt idx="128">
                  <c:v>2.958986277353123</c:v>
                </c:pt>
                <c:pt idx="129">
                  <c:v>3.0253460722603784</c:v>
                </c:pt>
                <c:pt idx="130">
                  <c:v>3.0855036662770137</c:v>
                </c:pt>
                <c:pt idx="131">
                  <c:v>3.140073985532148</c:v>
                </c:pt>
                <c:pt idx="132">
                  <c:v>3.189570528720966</c:v>
                </c:pt>
                <c:pt idx="133">
                  <c:v>3.2344247197560225</c:v>
                </c:pt>
                <c:pt idx="134">
                  <c:v>3.2750008484124713</c:v>
                </c:pt>
                <c:pt idx="135">
                  <c:v>3.3116077207621113</c:v>
                </c:pt>
                <c:pt idx="136">
                  <c:v>3.344507824101997</c:v>
                </c:pt>
                <c:pt idx="137">
                  <c:v>3.3739245913144438</c:v>
                </c:pt>
                <c:pt idx="138">
                  <c:v>3.4000481948953643</c:v>
                </c:pt>
                <c:pt idx="139">
                  <c:v>3.4230401904196013</c:v>
                </c:pt>
                <c:pt idx="140">
                  <c:v>3.4430372492575727</c:v>
                </c:pt>
                <c:pt idx="141">
                  <c:v>3.460154161730993</c:v>
                </c:pt>
                <c:pt idx="142">
                  <c:v>3.4744862483478167</c:v>
                </c:pt>
                <c:pt idx="143">
                  <c:v>3.4861112839724013</c:v>
                </c:pt>
                <c:pt idx="144">
                  <c:v>3.4950910147422323</c:v>
                </c:pt>
                <c:pt idx="145">
                  <c:v>3.5014723280851348</c:v>
                </c:pt>
                <c:pt idx="146">
                  <c:v>3.5052881207631867</c:v>
                </c:pt>
                <c:pt idx="147">
                  <c:v>3.5065578972811196</c:v>
                </c:pt>
                <c:pt idx="148">
                  <c:v>0</c:v>
                </c:pt>
                <c:pt idx="149">
                  <c:v>1.0674515147614556</c:v>
                </c:pt>
                <c:pt idx="150">
                  <c:v>1.7596464636745752</c:v>
                </c:pt>
                <c:pt idx="151">
                  <c:v>2.1635237121887116</c:v>
                </c:pt>
                <c:pt idx="152">
                  <c:v>2.4489810837450467</c:v>
                </c:pt>
                <c:pt idx="153">
                  <c:v>2.6692613879805793</c:v>
                </c:pt>
                <c:pt idx="154">
                  <c:v>2.8480789488575735</c:v>
                </c:pt>
                <c:pt idx="155">
                  <c:v>2.9980821753849476</c:v>
                </c:pt>
                <c:pt idx="156">
                  <c:v>3.126819432839006</c:v>
                </c:pt>
                <c:pt idx="157">
                  <c:v>3.2391578989501966</c:v>
                </c:pt>
                <c:pt idx="158">
                  <c:v>3.338419115973121</c:v>
                </c:pt>
                <c:pt idx="159">
                  <c:v>3.426970414691707</c:v>
                </c:pt>
                <c:pt idx="160">
                  <c:v>3.506557897319982</c:v>
                </c:pt>
                <c:pt idx="161">
                  <c:v>3.578505667703999</c:v>
                </c:pt>
                <c:pt idx="162">
                  <c:v>3.6438410070587794</c:v>
                </c:pt>
                <c:pt idx="163">
                  <c:v>3.703376247670663</c:v>
                </c:pt>
                <c:pt idx="164">
                  <c:v>3.7577641570410525</c:v>
                </c:pt>
                <c:pt idx="165">
                  <c:v>3.8075364893742005</c:v>
                </c:pt>
                <c:pt idx="166">
                  <c:v>3.8531314875999545</c:v>
                </c:pt>
                <c:pt idx="167">
                  <c:v>3.894913925336234</c:v>
                </c:pt>
                <c:pt idx="168">
                  <c:v>3.9331899866928706</c:v>
                </c:pt>
                <c:pt idx="169">
                  <c:v>3.968218495431709</c:v>
                </c:pt>
                <c:pt idx="170">
                  <c:v>4.0002195117832295</c:v>
                </c:pt>
                <c:pt idx="171">
                  <c:v>4.029380997655714</c:v>
                </c:pt>
                <c:pt idx="172">
                  <c:v>4.055864041654036</c:v>
                </c:pt>
                <c:pt idx="173">
                  <c:v>4.079806994411506</c:v>
                </c:pt>
                <c:pt idx="174">
                  <c:v>4.101328768039731</c:v>
                </c:pt>
                <c:pt idx="175">
                  <c:v>4.12053148596974</c:v>
                </c:pt>
                <c:pt idx="176">
                  <c:v>4.137502621522028</c:v>
                </c:pt>
                <c:pt idx="177">
                  <c:v>4.152316728993814</c:v>
                </c:pt>
                <c:pt idx="178">
                  <c:v>4.1650368457823905</c:v>
                </c:pt>
                <c:pt idx="179">
                  <c:v>4.175715625312524</c:v>
                </c:pt>
                <c:pt idx="180">
                  <c:v>4.184396246413941</c:v>
                </c:pt>
                <c:pt idx="181">
                  <c:v>4.1911131339888446</c:v>
                </c:pt>
                <c:pt idx="182">
                  <c:v>4.195892517390452</c:v>
                </c:pt>
                <c:pt idx="183">
                  <c:v>4.198752846233106</c:v>
                </c:pt>
                <c:pt idx="184">
                  <c:v>4.199705077852434</c:v>
                </c:pt>
                <c:pt idx="185">
                  <c:v>3.5065578973156852</c:v>
                </c:pt>
                <c:pt idx="186">
                  <c:v>3.517783133980413</c:v>
                </c:pt>
                <c:pt idx="187">
                  <c:v>3.5493009558829707</c:v>
                </c:pt>
                <c:pt idx="188">
                  <c:v>3.5959262585093645</c:v>
                </c:pt>
                <c:pt idx="189">
                  <c:v>3.6519099244782858</c:v>
                </c:pt>
                <c:pt idx="190">
                  <c:v>3.7125553324537037</c:v>
                </c:pt>
                <c:pt idx="191">
                  <c:v>3.7746120791697817</c:v>
                </c:pt>
                <c:pt idx="192">
                  <c:v>3.836041001495027</c:v>
                </c:pt>
                <c:pt idx="193">
                  <c:v>3.89564735088942</c:v>
                </c:pt>
                <c:pt idx="194">
                  <c:v>3.9527767495459916</c:v>
                </c:pt>
                <c:pt idx="195">
                  <c:v>4.007105762842242</c:v>
                </c:pt>
                <c:pt idx="196">
                  <c:v>4.058508293540589</c:v>
                </c:pt>
                <c:pt idx="197">
                  <c:v>4.1069731819860165</c:v>
                </c:pt>
                <c:pt idx="198">
                  <c:v>4.152554134450142</c:v>
                </c:pt>
                <c:pt idx="199">
                  <c:v>4.195339507488616</c:v>
                </c:pt>
                <c:pt idx="200">
                  <c:v>4.235434171683876</c:v>
                </c:pt>
                <c:pt idx="201">
                  <c:v>4.272948713745761</c:v>
                </c:pt>
                <c:pt idx="202">
                  <c:v>4.307993104725377</c:v>
                </c:pt>
                <c:pt idx="203">
                  <c:v>4.340673091672383</c:v>
                </c:pt>
                <c:pt idx="204">
                  <c:v>4.37108825010027</c:v>
                </c:pt>
                <c:pt idx="205">
                  <c:v>4.399331045283679</c:v>
                </c:pt>
                <c:pt idx="206">
                  <c:v>4.425486500016171</c:v>
                </c:pt>
                <c:pt idx="207">
                  <c:v>4.449632219369869</c:v>
                </c:pt>
                <c:pt idx="208">
                  <c:v>4.471838617433426</c:v>
                </c:pt>
                <c:pt idx="209">
                  <c:v>4.49216924975975</c:v>
                </c:pt>
                <c:pt idx="210">
                  <c:v>4.510681192037547</c:v>
                </c:pt>
                <c:pt idx="211">
                  <c:v>4.52742542862915</c:v>
                </c:pt>
                <c:pt idx="212">
                  <c:v>4.542447229188685</c:v>
                </c:pt>
                <c:pt idx="213">
                  <c:v>4.555786500742875</c:v>
                </c:pt>
                <c:pt idx="214">
                  <c:v>4.567478108351336</c:v>
                </c:pt>
                <c:pt idx="215">
                  <c:v>4.577552161004219</c:v>
                </c:pt>
                <c:pt idx="216">
                  <c:v>4.586034261549868</c:v>
                </c:pt>
                <c:pt idx="217">
                  <c:v>4.592945720676616</c:v>
                </c:pt>
                <c:pt idx="218">
                  <c:v>4.598303735623947</c:v>
                </c:pt>
                <c:pt idx="219">
                  <c:v>4.602121534577278</c:v>
                </c:pt>
                <c:pt idx="220">
                  <c:v>4.604408487742484</c:v>
                </c:pt>
                <c:pt idx="221">
                  <c:v>4.605170185968655</c:v>
                </c:pt>
                <c:pt idx="222">
                  <c:v>4.199705077874869</c:v>
                </c:pt>
                <c:pt idx="223">
                  <c:v>4.203488841162771</c:v>
                </c:pt>
                <c:pt idx="224">
                  <c:v>4.2145623598111905</c:v>
                </c:pt>
                <c:pt idx="225">
                  <c:v>4.2321588037252535</c:v>
                </c:pt>
                <c:pt idx="226">
                  <c:v>4.255189360241662</c:v>
                </c:pt>
                <c:pt idx="227">
                  <c:v>4.28243894908187</c:v>
                </c:pt>
                <c:pt idx="228">
                  <c:v>4.312727321116692</c:v>
                </c:pt>
                <c:pt idx="229">
                  <c:v>4.345008242901356</c:v>
                </c:pt>
                <c:pt idx="230">
                  <c:v>4.378411059065465</c:v>
                </c:pt>
                <c:pt idx="231">
                  <c:v>4.412242889923779</c:v>
                </c:pt>
                <c:pt idx="232">
                  <c:v>4.445969931719213</c:v>
                </c:pt>
                <c:pt idx="233">
                  <c:v>4.479190952989163</c:v>
                </c:pt>
                <c:pt idx="234">
                  <c:v>4.511610436062362</c:v>
                </c:pt>
                <c:pt idx="235">
                  <c:v>4.5430147892308765</c:v>
                </c:pt>
                <c:pt idx="236">
                  <c:v>4.573252713218125</c:v>
                </c:pt>
                <c:pt idx="237">
                  <c:v>4.602219645686836</c:v>
                </c:pt>
                <c:pt idx="238">
                  <c:v>4.6298457379239775</c:v>
                </c:pt>
                <c:pt idx="239">
                  <c:v>4.656086701395278</c:v>
                </c:pt>
                <c:pt idx="240">
                  <c:v>4.680916902939531</c:v>
                </c:pt>
                <c:pt idx="241">
                  <c:v>4.704324184395454</c:v>
                </c:pt>
                <c:pt idx="242">
                  <c:v>4.726305987853593</c:v>
                </c:pt>
                <c:pt idx="243">
                  <c:v>4.746866462142452</c:v>
                </c:pt>
                <c:pt idx="244">
                  <c:v>4.7660143038104374</c:v>
                </c:pt>
                <c:pt idx="245">
                  <c:v>4.783761146898957</c:v>
                </c:pt>
                <c:pt idx="246">
                  <c:v>4.800120362545962</c:v>
                </c:pt>
                <c:pt idx="247">
                  <c:v>4.815106164721013</c:v>
                </c:pt>
                <c:pt idx="248">
                  <c:v>4.828732944765019</c:v>
                </c:pt>
                <c:pt idx="249">
                  <c:v>4.841014777044116</c:v>
                </c:pt>
                <c:pt idx="250">
                  <c:v>4.851965052624455</c:v>
                </c:pt>
                <c:pt idx="251">
                  <c:v>4.861596208730056</c:v>
                </c:pt>
                <c:pt idx="252">
                  <c:v>4.869919529833788</c:v>
                </c:pt>
                <c:pt idx="253">
                  <c:v>4.876945002277232</c:v>
                </c:pt>
                <c:pt idx="254">
                  <c:v>4.882681208855481</c:v>
                </c:pt>
                <c:pt idx="255">
                  <c:v>4.8871352532354555</c:v>
                </c:pt>
                <c:pt idx="256">
                  <c:v>4.89031270669577</c:v>
                </c:pt>
                <c:pt idx="257">
                  <c:v>4.892217571703027</c:v>
                </c:pt>
                <c:pt idx="258">
                  <c:v>4.8928522584263945</c:v>
                </c:pt>
                <c:pt idx="259">
                  <c:v>4.605170185951087</c:v>
                </c:pt>
                <c:pt idx="260">
                  <c:v>4.607277570071066</c:v>
                </c:pt>
                <c:pt idx="261">
                  <c:v>4.613505430115412</c:v>
                </c:pt>
                <c:pt idx="262">
                  <c:v>4.6235843058688735</c:v>
                </c:pt>
                <c:pt idx="263">
                  <c:v>4.6371058023407885</c:v>
                </c:pt>
                <c:pt idx="264">
                  <c:v>4.653571584431976</c:v>
                </c:pt>
                <c:pt idx="265">
                  <c:v>4.672443583489194</c:v>
                </c:pt>
                <c:pt idx="266">
                  <c:v>4.693186544243132</c:v>
                </c:pt>
                <c:pt idx="267">
                  <c:v>4.715298553265326</c:v>
                </c:pt>
                <c:pt idx="268">
                  <c:v>4.7383292234599566</c:v>
                </c:pt>
                <c:pt idx="269">
                  <c:v>4.761887642885584</c:v>
                </c:pt>
                <c:pt idx="270">
                  <c:v>4.785643051351596</c:v>
                </c:pt>
                <c:pt idx="271">
                  <c:v>4.809321038247207</c:v>
                </c:pt>
                <c:pt idx="272">
                  <c:v>4.832697434394834</c:v>
                </c:pt>
                <c:pt idx="273">
                  <c:v>4.855591380167219</c:v>
                </c:pt>
                <c:pt idx="274">
                  <c:v>4.877858472369722</c:v>
                </c:pt>
                <c:pt idx="275">
                  <c:v>4.89938447288441</c:v>
                </c:pt>
                <c:pt idx="276">
                  <c:v>4.920079788349097</c:v>
                </c:pt>
                <c:pt idx="277">
                  <c:v>4.939874766837222</c:v>
                </c:pt>
                <c:pt idx="278">
                  <c:v>4.95871576926124</c:v>
                </c:pt>
                <c:pt idx="279">
                  <c:v>4.976561932133159</c:v>
                </c:pt>
                <c:pt idx="280">
                  <c:v>4.993382524836047</c:v>
                </c:pt>
                <c:pt idx="281">
                  <c:v>5.0091548060263955</c:v>
                </c:pt>
                <c:pt idx="282">
                  <c:v>5.023862292473601</c:v>
                </c:pt>
                <c:pt idx="283">
                  <c:v>5.0374933650927085</c:v>
                </c:pt>
                <c:pt idx="284">
                  <c:v>5.050040148728243</c:v>
                </c:pt>
                <c:pt idx="285">
                  <c:v>5.061497613210047</c:v>
                </c:pt>
                <c:pt idx="286">
                  <c:v>5.071862852833623</c:v>
                </c:pt>
                <c:pt idx="287">
                  <c:v>5.081134509602453</c:v>
                </c:pt>
                <c:pt idx="288">
                  <c:v>5.08931231238264</c:v>
                </c:pt>
                <c:pt idx="289">
                  <c:v>5.096396709718664</c:v>
                </c:pt>
                <c:pt idx="290">
                  <c:v>5.102388578626468</c:v>
                </c:pt>
                <c:pt idx="291">
                  <c:v>5.107288995395892</c:v>
                </c:pt>
                <c:pt idx="292">
                  <c:v>5.111099057461659</c:v>
                </c:pt>
                <c:pt idx="293">
                  <c:v>5.113819747882371</c:v>
                </c:pt>
                <c:pt idx="294">
                  <c:v>5.115451836021374</c:v>
                </c:pt>
                <c:pt idx="295">
                  <c:v>5.115995809745289</c:v>
                </c:pt>
                <c:pt idx="296">
                  <c:v>4.892852258371013</c:v>
                </c:pt>
                <c:pt idx="297">
                  <c:v>4.894276201862181</c:v>
                </c:pt>
                <c:pt idx="298">
                  <c:v>4.898501273060664</c:v>
                </c:pt>
                <c:pt idx="299">
                  <c:v>4.905391893968683</c:v>
                </c:pt>
                <c:pt idx="300">
                  <c:v>4.9147367560919015</c:v>
                </c:pt>
                <c:pt idx="301">
                  <c:v>4.926267637155832</c:v>
                </c:pt>
                <c:pt idx="302">
                  <c:v>4.939680532573431</c:v>
                </c:pt>
                <c:pt idx="303">
                  <c:v>4.954655928433728</c:v>
                </c:pt>
                <c:pt idx="304">
                  <c:v>4.970875965320385</c:v>
                </c:pt>
                <c:pt idx="305">
                  <c:v>4.98803738355747</c:v>
                </c:pt>
                <c:pt idx="306">
                  <c:v>5.005860124216367</c:v>
                </c:pt>
                <c:pt idx="307">
                  <c:v>5.0240921063107</c:v>
                </c:pt>
                <c:pt idx="308">
                  <c:v>5.042511002698871</c:v>
                </c:pt>
                <c:pt idx="309">
                  <c:v>5.060923882746606</c:v>
                </c:pt>
                <c:pt idx="310">
                  <c:v>5.079165486887706</c:v>
                </c:pt>
                <c:pt idx="311">
                  <c:v>5.097095734813441</c:v>
                </c:pt>
                <c:pt idx="312">
                  <c:v>5.114596901028769</c:v>
                </c:pt>
                <c:pt idx="313">
                  <c:v>5.131570746910742</c:v>
                </c:pt>
                <c:pt idx="314">
                  <c:v>5.147935786431414</c:v>
                </c:pt>
                <c:pt idx="315">
                  <c:v>5.163624782353916</c:v>
                </c:pt>
                <c:pt idx="316">
                  <c:v>5.178582515595489</c:v>
                </c:pt>
                <c:pt idx="317">
                  <c:v>5.192763836198675</c:v>
                </c:pt>
                <c:pt idx="318">
                  <c:v>5.206131984194044</c:v>
                </c:pt>
                <c:pt idx="319">
                  <c:v>5.218657157974901</c:v>
                </c:pt>
                <c:pt idx="320">
                  <c:v>5.230315303238508</c:v>
                </c:pt>
                <c:pt idx="321">
                  <c:v>5.241087094700672</c:v>
                </c:pt>
                <c:pt idx="322">
                  <c:v>5.25095708406601</c:v>
                </c:pt>
                <c:pt idx="323">
                  <c:v>5.259912990105337</c:v>
                </c:pt>
                <c:pt idx="324">
                  <c:v>5.267945109516565</c:v>
                </c:pt>
                <c:pt idx="325">
                  <c:v>5.275045830149508</c:v>
                </c:pt>
                <c:pt idx="326">
                  <c:v>5.281209230950338</c:v>
                </c:pt>
                <c:pt idx="327">
                  <c:v>5.286430755527117</c:v>
                </c:pt>
                <c:pt idx="328">
                  <c:v>5.290706948517358</c:v>
                </c:pt>
                <c:pt idx="329">
                  <c:v>5.294035245953428</c:v>
                </c:pt>
                <c:pt idx="330">
                  <c:v>5.29641381259397</c:v>
                </c:pt>
                <c:pt idx="331">
                  <c:v>5.297841420752816</c:v>
                </c:pt>
                <c:pt idx="332">
                  <c:v>5.2983173665431105</c:v>
                </c:pt>
                <c:pt idx="333">
                  <c:v>5.1159958096852</c:v>
                </c:pt>
                <c:pt idx="334">
                  <c:v>5.117059595423208</c:v>
                </c:pt>
                <c:pt idx="335">
                  <c:v>5.120222750064231</c:v>
                </c:pt>
                <c:pt idx="336">
                  <c:v>5.125402863297474</c:v>
                </c:pt>
                <c:pt idx="337">
                  <c:v>5.132469538177095</c:v>
                </c:pt>
                <c:pt idx="338">
                  <c:v>5.1412536366107595</c:v>
                </c:pt>
                <c:pt idx="339">
                  <c:v>5.151558187174302</c:v>
                </c:pt>
                <c:pt idx="340">
                  <c:v>5.163169561436525</c:v>
                </c:pt>
                <c:pt idx="341">
                  <c:v>5.175867765120017</c:v>
                </c:pt>
                <c:pt idx="342">
                  <c:v>5.18943507994325</c:v>
                </c:pt>
                <c:pt idx="343">
                  <c:v>5.2036627017599475</c:v>
                </c:pt>
                <c:pt idx="344">
                  <c:v>5.218355359210433</c:v>
                </c:pt>
                <c:pt idx="345">
                  <c:v>5.233334124172046</c:v>
                </c:pt>
                <c:pt idx="346">
                  <c:v>5.248437742027929</c:v>
                </c:pt>
                <c:pt idx="347">
                  <c:v>5.263522840427586</c:v>
                </c:pt>
                <c:pt idx="348">
                  <c:v>5.278463350570698</c:v>
                </c:pt>
                <c:pt idx="349">
                  <c:v>5.293149422243266</c:v>
                </c:pt>
                <c:pt idx="350">
                  <c:v>5.307486052333786</c:v>
                </c:pt>
                <c:pt idx="351">
                  <c:v>5.321391588077473</c:v>
                </c:pt>
                <c:pt idx="352">
                  <c:v>5.334796216516007</c:v>
                </c:pt>
                <c:pt idx="353">
                  <c:v>5.347640512361393</c:v>
                </c:pt>
                <c:pt idx="354">
                  <c:v>5.359874087136143</c:v>
                </c:pt>
                <c:pt idx="355">
                  <c:v>5.371454361635219</c:v>
                </c:pt>
                <c:pt idx="356">
                  <c:v>5.382345469641757</c:v>
                </c:pt>
                <c:pt idx="357">
                  <c:v>5.392517291753245</c:v>
                </c:pt>
                <c:pt idx="358">
                  <c:v>5.401944612725047</c:v>
                </c:pt>
                <c:pt idx="359">
                  <c:v>5.410606392803378</c:v>
                </c:pt>
                <c:pt idx="360">
                  <c:v>5.4184851422674285</c:v>
                </c:pt>
                <c:pt idx="361">
                  <c:v>5.425566388229649</c:v>
                </c:pt>
                <c:pt idx="362">
                  <c:v>5.431838223234329</c:v>
                </c:pt>
                <c:pt idx="363">
                  <c:v>5.437290926062635</c:v>
                </c:pt>
                <c:pt idx="364">
                  <c:v>5.441916646210618</c:v>
                </c:pt>
                <c:pt idx="365">
                  <c:v>5.4457091446370525</c:v>
                </c:pt>
                <c:pt idx="366">
                  <c:v>5.448663584510571</c:v>
                </c:pt>
                <c:pt idx="367">
                  <c:v>5.450776366781716</c:v>
                </c:pt>
                <c:pt idx="368">
                  <c:v>5.452045006448987</c:v>
                </c:pt>
                <c:pt idx="369">
                  <c:v>5.4524680463736805</c:v>
                </c:pt>
                <c:pt idx="370">
                  <c:v>5.298317366606364</c:v>
                </c:pt>
                <c:pt idx="371">
                  <c:v>5.299161918588982</c:v>
                </c:pt>
                <c:pt idx="372">
                  <c:v>5.301676451953288</c:v>
                </c:pt>
                <c:pt idx="373">
                  <c:v>5.305804820508197</c:v>
                </c:pt>
                <c:pt idx="374">
                  <c:v>5.311457351952259</c:v>
                </c:pt>
                <c:pt idx="375">
                  <c:v>5.318516152563927</c:v>
                </c:pt>
                <c:pt idx="376">
                  <c:v>5.326841559817265</c:v>
                </c:pt>
                <c:pt idx="377">
                  <c:v>5.3362790272717096</c:v>
                </c:pt>
                <c:pt idx="378">
                  <c:v>5.346665795691335</c:v>
                </c:pt>
                <c:pt idx="379">
                  <c:v>5.357836859020073</c:v>
                </c:pt>
                <c:pt idx="380">
                  <c:v>5.369629922934837</c:v>
                </c:pt>
                <c:pt idx="381">
                  <c:v>5.381889233384886</c:v>
                </c:pt>
                <c:pt idx="382">
                  <c:v>5.394468295167036</c:v>
                </c:pt>
                <c:pt idx="383">
                  <c:v>5.407231595764749</c:v>
                </c:pt>
                <c:pt idx="384">
                  <c:v>5.420055499925731</c:v>
                </c:pt>
                <c:pt idx="385">
                  <c:v>5.432828495348002</c:v>
                </c:pt>
                <c:pt idx="386">
                  <c:v>5.445450960993178</c:v>
                </c:pt>
                <c:pt idx="387">
                  <c:v>5.457834607415358</c:v>
                </c:pt>
                <c:pt idx="388">
                  <c:v>5.469901711016819</c:v>
                </c:pt>
                <c:pt idx="389">
                  <c:v>5.481584236529213</c:v>
                </c:pt>
                <c:pt idx="390">
                  <c:v>5.492822917199879</c:v>
                </c:pt>
                <c:pt idx="391">
                  <c:v>5.503566341421092</c:v>
                </c:pt>
                <c:pt idx="392">
                  <c:v>5.513770078114785</c:v>
                </c:pt>
                <c:pt idx="393">
                  <c:v>5.523395860737399</c:v>
                </c:pt>
                <c:pt idx="394">
                  <c:v>5.532410840700187</c:v>
                </c:pt>
                <c:pt idx="395">
                  <c:v>5.540786914646666</c:v>
                </c:pt>
                <c:pt idx="396">
                  <c:v>5.548500125769077</c:v>
                </c:pt>
                <c:pt idx="397">
                  <c:v>5.555530136646896</c:v>
                </c:pt>
                <c:pt idx="398">
                  <c:v>5.561859769521449</c:v>
                </c:pt>
                <c:pt idx="399">
                  <c:v>5.567474609147205</c:v>
                </c:pt>
                <c:pt idx="400">
                  <c:v>5.5723626631309235</c:v>
                </c:pt>
                <c:pt idx="401">
                  <c:v>5.576514074801487</c:v>
                </c:pt>
                <c:pt idx="402">
                  <c:v>5.579920884015221</c:v>
                </c:pt>
                <c:pt idx="403">
                  <c:v>5.582576831803846</c:v>
                </c:pt>
                <c:pt idx="404">
                  <c:v>5.584477205354191</c:v>
                </c:pt>
                <c:pt idx="405">
                  <c:v>5.585618720431717</c:v>
                </c:pt>
                <c:pt idx="406">
                  <c:v>5.5859994390011245</c:v>
                </c:pt>
                <c:pt idx="407">
                  <c:v>5.452468046274587</c:v>
                </c:pt>
                <c:pt idx="408">
                  <c:v>5.453166247753868</c:v>
                </c:pt>
                <c:pt idx="409">
                  <c:v>5.455246851380677</c:v>
                </c:pt>
                <c:pt idx="410">
                  <c:v>5.458668618384901</c:v>
                </c:pt>
                <c:pt idx="411">
                  <c:v>5.463365269182033</c:v>
                </c:pt>
                <c:pt idx="412">
                  <c:v>5.469248863564649</c:v>
                </c:pt>
                <c:pt idx="413">
                  <c:v>5.476213998017425</c:v>
                </c:pt>
                <c:pt idx="414">
                  <c:v>5.48414240851056</c:v>
                </c:pt>
                <c:pt idx="415">
                  <c:v>5.4929075856339535</c:v>
                </c:pt>
                <c:pt idx="416">
                  <c:v>5.502379077366913</c:v>
                </c:pt>
                <c:pt idx="417">
                  <c:v>5.512426250532853</c:v>
                </c:pt>
                <c:pt idx="418">
                  <c:v>5.522921382840254</c:v>
                </c:pt>
                <c:pt idx="419">
                  <c:v>5.533742046589641</c:v>
                </c:pt>
                <c:pt idx="420">
                  <c:v>5.54477281329877</c:v>
                </c:pt>
                <c:pt idx="421">
                  <c:v>5.5559063531254935</c:v>
                </c:pt>
                <c:pt idx="422">
                  <c:v>5.567044026261434</c:v>
                </c:pt>
                <c:pt idx="423">
                  <c:v>5.5780960700979225</c:v>
                </c:pt>
                <c:pt idx="424">
                  <c:v>5.588981481209992</c:v>
                </c:pt>
                <c:pt idx="425">
                  <c:v>5.599627679805858</c:v>
                </c:pt>
                <c:pt idx="426">
                  <c:v>5.609970029926092</c:v>
                </c:pt>
                <c:pt idx="427">
                  <c:v>5.619951273874542</c:v>
                </c:pt>
                <c:pt idx="428">
                  <c:v>5.629520925648803</c:v>
                </c:pt>
                <c:pt idx="429">
                  <c:v>5.63863465628157</c:v>
                </c:pt>
                <c:pt idx="430">
                  <c:v>5.647253694260918</c:v>
                </c:pt>
                <c:pt idx="431">
                  <c:v>5.655344256510214</c:v>
                </c:pt>
                <c:pt idx="432">
                  <c:v>5.662877019554051</c:v>
                </c:pt>
                <c:pt idx="433">
                  <c:v>5.6698266361857135</c:v>
                </c:pt>
                <c:pt idx="434">
                  <c:v>5.676171299887195</c:v>
                </c:pt>
                <c:pt idx="435">
                  <c:v>5.681892357162656</c:v>
                </c:pt>
                <c:pt idx="436">
                  <c:v>5.686973966597577</c:v>
                </c:pt>
                <c:pt idx="437">
                  <c:v>5.691402802658247</c:v>
                </c:pt>
                <c:pt idx="438">
                  <c:v>5.695167801849374</c:v>
                </c:pt>
                <c:pt idx="439">
                  <c:v>5.6982599487361085</c:v>
                </c:pt>
                <c:pt idx="440">
                  <c:v>5.700672099424239</c:v>
                </c:pt>
                <c:pt idx="441">
                  <c:v>5.7023988403152694</c:v>
                </c:pt>
                <c:pt idx="442">
                  <c:v>5.703436380266348</c:v>
                </c:pt>
                <c:pt idx="443">
                  <c:v>5.703782474660142</c:v>
                </c:pt>
                <c:pt idx="444">
                  <c:v>5.585999439058133</c:v>
                </c:pt>
                <c:pt idx="445">
                  <c:v>5.586593487837298</c:v>
                </c:pt>
                <c:pt idx="446">
                  <c:v>5.588364819593954</c:v>
                </c:pt>
                <c:pt idx="447">
                  <c:v>5.591281505876147</c:v>
                </c:pt>
                <c:pt idx="448">
                  <c:v>5.595291998660123</c:v>
                </c:pt>
                <c:pt idx="449">
                  <c:v>5.600327451214183</c:v>
                </c:pt>
                <c:pt idx="450">
                  <c:v>5.606304643356373</c:v>
                </c:pt>
                <c:pt idx="451">
                  <c:v>5.613129253125534</c:v>
                </c:pt>
                <c:pt idx="452">
                  <c:v>5.62069921876706</c:v>
                </c:pt>
                <c:pt idx="453">
                  <c:v>5.6289079674914255</c:v>
                </c:pt>
                <c:pt idx="454">
                  <c:v>5.637647339733331</c:v>
                </c:pt>
                <c:pt idx="455">
                  <c:v>5.646810097568845</c:v>
                </c:pt>
                <c:pt idx="456">
                  <c:v>5.656291963316885</c:v>
                </c:pt>
                <c:pt idx="457">
                  <c:v>5.6659931823189895</c:v>
                </c:pt>
                <c:pt idx="458">
                  <c:v>5.675819639233294</c:v>
                </c:pt>
                <c:pt idx="459">
                  <c:v>5.685683579632329</c:v>
                </c:pt>
                <c:pt idx="460">
                  <c:v>5.695503999923622</c:v>
                </c:pt>
                <c:pt idx="461">
                  <c:v>5.705206771197698</c:v>
                </c:pt>
                <c:pt idx="462">
                  <c:v>5.7147245592787606</c:v>
                </c:pt>
                <c:pt idx="463">
                  <c:v>5.723996596418582</c:v>
                </c:pt>
                <c:pt idx="464">
                  <c:v>5.732968351614581</c:v>
                </c:pt>
                <c:pt idx="465">
                  <c:v>5.7415911377694915</c:v>
                </c:pt>
                <c:pt idx="466">
                  <c:v>5.749821685672771</c:v>
                </c:pt>
                <c:pt idx="467">
                  <c:v>5.757621707521848</c:v>
                </c:pt>
                <c:pt idx="468">
                  <c:v>5.7649574665943515</c:v>
                </c:pt>
                <c:pt idx="469">
                  <c:v>5.771799364737319</c:v>
                </c:pt>
                <c:pt idx="470">
                  <c:v>5.7781215554635805</c:v>
                </c:pt>
                <c:pt idx="471">
                  <c:v>5.783901587498833</c:v>
                </c:pt>
                <c:pt idx="472">
                  <c:v>5.7891200814509025</c:v>
                </c:pt>
                <c:pt idx="473">
                  <c:v>5.793760440726652</c:v>
                </c:pt>
                <c:pt idx="474">
                  <c:v>5.797808596768809</c:v>
                </c:pt>
                <c:pt idx="475">
                  <c:v>5.801252788011864</c:v>
                </c:pt>
                <c:pt idx="476">
                  <c:v>5.804083371570182</c:v>
                </c:pt>
                <c:pt idx="477">
                  <c:v>5.806292666499206</c:v>
                </c:pt>
                <c:pt idx="478">
                  <c:v>5.807874827453799</c:v>
                </c:pt>
                <c:pt idx="479">
                  <c:v>5.808825747663072</c:v>
                </c:pt>
                <c:pt idx="480">
                  <c:v>5.809142990320386</c:v>
                </c:pt>
                <c:pt idx="481">
                  <c:v>5.809142990245115</c:v>
                </c:pt>
                <c:pt idx="482">
                  <c:v>5.809599314085056</c:v>
                </c:pt>
                <c:pt idx="483">
                  <c:v>5.810961094679131</c:v>
                </c:pt>
                <c:pt idx="484">
                  <c:v>5.813207037952672</c:v>
                </c:pt>
                <c:pt idx="485">
                  <c:v>5.816302556920764</c:v>
                </c:pt>
                <c:pt idx="486">
                  <c:v>5.820201047971909</c:v>
                </c:pt>
                <c:pt idx="487">
                  <c:v>5.824845531830782</c:v>
                </c:pt>
                <c:pt idx="488">
                  <c:v>5.830170538020549</c:v>
                </c:pt>
                <c:pt idx="489">
                  <c:v>5.836104106107343</c:v>
                </c:pt>
                <c:pt idx="490">
                  <c:v>5.842569785099995</c:v>
                </c:pt>
                <c:pt idx="491">
                  <c:v>5.849488530741491</c:v>
                </c:pt>
                <c:pt idx="492">
                  <c:v>5.856780424838768</c:v>
                </c:pt>
                <c:pt idx="493">
                  <c:v>5.864366167057318</c:v>
                </c:pt>
                <c:pt idx="494">
                  <c:v>5.8721683143493</c:v>
                </c:pt>
                <c:pt idx="495">
                  <c:v>5.880112264107998</c:v>
                </c:pt>
                <c:pt idx="496">
                  <c:v>5.888126993122055</c:v>
                </c:pt>
                <c:pt idx="497">
                  <c:v>5.896145575272348</c:v>
                </c:pt>
                <c:pt idx="498">
                  <c:v>5.904105507167098</c:v>
                </c:pt>
                <c:pt idx="499">
                  <c:v>5.911948873401788</c:v>
                </c:pt>
                <c:pt idx="500">
                  <c:v>5.91962238283265</c:v>
                </c:pt>
                <c:pt idx="501">
                  <c:v>5.927077305088109</c:v>
                </c:pt>
                <c:pt idx="502">
                  <c:v>5.9342693332918754</c:v>
                </c:pt>
                <c:pt idx="503">
                  <c:v>5.9411583952366085</c:v>
                </c:pt>
                <c:pt idx="504">
                  <c:v>5.947708431455649</c:v>
                </c:pt>
                <c:pt idx="505">
                  <c:v>5.953887155068796</c:v>
                </c:pt>
                <c:pt idx="506">
                  <c:v>5.9596658050841835</c:v>
                </c:pt>
                <c:pt idx="507">
                  <c:v>5.965018902092744</c:v>
                </c:pt>
                <c:pt idx="508">
                  <c:v>5.969924013006689</c:v>
                </c:pt>
                <c:pt idx="509">
                  <c:v>5.974361529644478</c:v>
                </c:pt>
                <c:pt idx="510">
                  <c:v>5.978314464507479</c:v>
                </c:pt>
                <c:pt idx="511">
                  <c:v>5.981768265974876</c:v>
                </c:pt>
                <c:pt idx="512">
                  <c:v>5.9847106543089525</c:v>
                </c:pt>
                <c:pt idx="513">
                  <c:v>5.987131479261511</c:v>
                </c:pt>
                <c:pt idx="514">
                  <c:v>5.989022599657714</c:v>
                </c:pt>
                <c:pt idx="515">
                  <c:v>5.990377785066253</c:v>
                </c:pt>
                <c:pt idx="516">
                  <c:v>5.991192639510761</c:v>
                </c:pt>
                <c:pt idx="517">
                  <c:v>5.991464547118712</c:v>
                </c:pt>
                <c:pt idx="518">
                  <c:v>5.991464547166289</c:v>
                </c:pt>
                <c:pt idx="519">
                  <c:v>5.9918343018788525</c:v>
                </c:pt>
                <c:pt idx="520">
                  <c:v>5.992938309420237</c:v>
                </c:pt>
                <c:pt idx="521">
                  <c:v>5.99476097250168</c:v>
                </c:pt>
                <c:pt idx="522">
                  <c:v>5.997276860256844</c:v>
                </c:pt>
                <c:pt idx="523">
                  <c:v>6.0004515130204314</c:v>
                </c:pt>
                <c:pt idx="524">
                  <c:v>6.004242490515552</c:v>
                </c:pt>
                <c:pt idx="525">
                  <c:v>6.008600596154239</c:v>
                </c:pt>
                <c:pt idx="526">
                  <c:v>6.013471204890042</c:v>
                </c:pt>
                <c:pt idx="527">
                  <c:v>6.018795623727755</c:v>
                </c:pt>
                <c:pt idx="528">
                  <c:v>6.024512421453738</c:v>
                </c:pt>
                <c:pt idx="529">
                  <c:v>6.030558675626604</c:v>
                </c:pt>
                <c:pt idx="530">
                  <c:v>6.036871098413688</c:v>
                </c:pt>
                <c:pt idx="531">
                  <c:v>6.043387016691173</c:v>
                </c:pt>
                <c:pt idx="532">
                  <c:v>6.050045194554219</c:v>
                </c:pt>
                <c:pt idx="533">
                  <c:v>6.0567864971029275</c:v>
                </c:pt>
                <c:pt idx="534">
                  <c:v>6.063554402646069</c:v>
                </c:pt>
                <c:pt idx="535">
                  <c:v>6.070295376249609</c:v>
                </c:pt>
                <c:pt idx="536">
                  <c:v>6.076959121073024</c:v>
                </c:pt>
                <c:pt idx="537">
                  <c:v>6.083498725560224</c:v>
                </c:pt>
                <c:pt idx="538">
                  <c:v>6.089870724719109</c:v>
                </c:pt>
                <c:pt idx="539">
                  <c:v>6.096035092860028</c:v>
                </c:pt>
                <c:pt idx="540">
                  <c:v>6.101955183642917</c:v>
                </c:pt>
                <c:pt idx="541">
                  <c:v>6.107597631408769</c:v>
                </c:pt>
                <c:pt idx="542">
                  <c:v>6.112932225771835</c:v>
                </c:pt>
                <c:pt idx="543">
                  <c:v>6.117931769484928</c:v>
                </c:pt>
                <c:pt idx="544">
                  <c:v>6.122571927764055</c:v>
                </c:pt>
                <c:pt idx="545">
                  <c:v>6.126831075628484</c:v>
                </c:pt>
                <c:pt idx="546">
                  <c:v>6.1306901484034215</c:v>
                </c:pt>
                <c:pt idx="547">
                  <c:v>6.134132499347333</c:v>
                </c:pt>
                <c:pt idx="548">
                  <c:v>6.13714376739268</c:v>
                </c:pt>
                <c:pt idx="549">
                  <c:v>6.139711757207336</c:v>
                </c:pt>
                <c:pt idx="550">
                  <c:v>6.141826333169936</c:v>
                </c:pt>
                <c:pt idx="551">
                  <c:v>6.143479328380813</c:v>
                </c:pt>
                <c:pt idx="552">
                  <c:v>6.144664469476137</c:v>
                </c:pt>
                <c:pt idx="553">
                  <c:v>6.14537731775394</c:v>
                </c:pt>
                <c:pt idx="554">
                  <c:v>6.1456152269499125</c:v>
                </c:pt>
                <c:pt idx="555">
                  <c:v>6.1456152270571565</c:v>
                </c:pt>
                <c:pt idx="556">
                  <c:v>6.145925719182626</c:v>
                </c:pt>
                <c:pt idx="557">
                  <c:v>6.146853109618025</c:v>
                </c:pt>
                <c:pt idx="558">
                  <c:v>6.148385257696587</c:v>
                </c:pt>
                <c:pt idx="559">
                  <c:v>6.150502316303598</c:v>
                </c:pt>
                <c:pt idx="560">
                  <c:v>6.1531772871611246</c:v>
                </c:pt>
                <c:pt idx="561">
                  <c:v>6.156376750645972</c:v>
                </c:pt>
                <c:pt idx="562">
                  <c:v>6.160061728363358</c:v>
                </c:pt>
                <c:pt idx="563">
                  <c:v>6.164188632520493</c:v>
                </c:pt>
                <c:pt idx="564">
                  <c:v>6.168710255880421</c:v>
                </c:pt>
                <c:pt idx="565">
                  <c:v>6.173576759352646</c:v>
                </c:pt>
                <c:pt idx="566">
                  <c:v>6.178736620245598</c:v>
                </c:pt>
                <c:pt idx="567">
                  <c:v>6.184137511853549</c:v>
                </c:pt>
                <c:pt idx="568">
                  <c:v>6.189727093373578</c:v>
                </c:pt>
                <c:pt idx="569">
                  <c:v>6.195453697285993</c:v>
                </c:pt>
                <c:pt idx="570">
                  <c:v>6.201266908644714</c:v>
                </c:pt>
                <c:pt idx="571">
                  <c:v>6.207118036815013</c:v>
                </c:pt>
                <c:pt idx="572">
                  <c:v>6.212960484892124</c:v>
                </c:pt>
                <c:pt idx="573">
                  <c:v>6.21875002534101</c:v>
                </c:pt>
                <c:pt idx="574">
                  <c:v>6.224444992445492</c:v>
                </c:pt>
                <c:pt idx="575">
                  <c:v>6.230006403145306</c:v>
                </c:pt>
                <c:pt idx="576">
                  <c:v>6.235398018001939</c:v>
                </c:pt>
                <c:pt idx="577">
                  <c:v>6.240586353593618</c:v>
                </c:pt>
                <c:pt idx="578">
                  <c:v>6.245540656797947</c:v>
                </c:pt>
                <c:pt idx="579">
                  <c:v>6.250232850344496</c:v>
                </c:pt>
                <c:pt idx="580">
                  <c:v>6.254637457839552</c:v>
                </c:pt>
                <c:pt idx="581">
                  <c:v>6.258731515276425</c:v>
                </c:pt>
                <c:pt idx="582">
                  <c:v>6.262494474912025</c:v>
                </c:pt>
                <c:pt idx="583">
                  <c:v>6.26590810635406</c:v>
                </c:pt>
                <c:pt idx="584">
                  <c:v>6.268956398784428</c:v>
                </c:pt>
                <c:pt idx="585">
                  <c:v>6.271625467450171</c:v>
                </c:pt>
                <c:pt idx="586">
                  <c:v>6.273903466881902</c:v>
                </c:pt>
                <c:pt idx="587">
                  <c:v>6.27578051274201</c:v>
                </c:pt>
                <c:pt idx="588">
                  <c:v>6.277248613749655</c:v>
                </c:pt>
                <c:pt idx="589">
                  <c:v>6.278301614762163</c:v>
                </c:pt>
                <c:pt idx="590">
                  <c:v>6.278935151799001</c:v>
                </c:pt>
                <c:pt idx="591">
                  <c:v>6.279146619578092</c:v>
                </c:pt>
                <c:pt idx="592">
                  <c:v>6.279146619618066</c:v>
                </c:pt>
                <c:pt idx="593">
                  <c:v>6.279414072531229</c:v>
                </c:pt>
                <c:pt idx="594">
                  <c:v>6.280213116885242</c:v>
                </c:pt>
                <c:pt idx="595">
                  <c:v>6.281533895376915</c:v>
                </c:pt>
                <c:pt idx="596">
                  <c:v>6.283360262502068</c:v>
                </c:pt>
                <c:pt idx="597">
                  <c:v>6.285670192743747</c:v>
                </c:pt>
                <c:pt idx="598">
                  <c:v>6.2884363205641725</c:v>
                </c:pt>
                <c:pt idx="599">
                  <c:v>6.291626584222426</c:v>
                </c:pt>
                <c:pt idx="600">
                  <c:v>6.29520494211574</c:v>
                </c:pt>
                <c:pt idx="601">
                  <c:v>6.299132129494804</c:v>
                </c:pt>
                <c:pt idx="602">
                  <c:v>6.303366424869324</c:v>
                </c:pt>
                <c:pt idx="603">
                  <c:v>6.307864398753755</c:v>
                </c:pt>
                <c:pt idx="604">
                  <c:v>6.312581622031222</c:v>
                </c:pt>
                <c:pt idx="605">
                  <c:v>6.317473316531969</c:v>
                </c:pt>
                <c:pt idx="606">
                  <c:v>6.322494935877747</c:v>
                </c:pt>
                <c:pt idx="607">
                  <c:v>6.32760266978768</c:v>
                </c:pt>
                <c:pt idx="608">
                  <c:v>6.332753869558389</c:v>
                </c:pt>
                <c:pt idx="609">
                  <c:v>6.33790739613952</c:v>
                </c:pt>
                <c:pt idx="610">
                  <c:v>6.343023895060358</c:v>
                </c:pt>
                <c:pt idx="611">
                  <c:v>6.348066004449839</c:v>
                </c:pt>
                <c:pt idx="612">
                  <c:v>6.352998503618947</c:v>
                </c:pt>
                <c:pt idx="613">
                  <c:v>6.357788410263674</c:v>
                </c:pt>
                <c:pt idx="614">
                  <c:v>6.362405034433665</c:v>
                </c:pt>
                <c:pt idx="615">
                  <c:v>6.366819997128176</c:v>
                </c:pt>
                <c:pt idx="616">
                  <c:v>6.3710072208450885</c:v>
                </c:pt>
                <c:pt idx="617">
                  <c:v>6.374942898719776</c:v>
                </c:pt>
                <c:pt idx="618">
                  <c:v>6.378605448127216</c:v>
                </c:pt>
                <c:pt idx="619">
                  <c:v>6.381975453841673</c:v>
                </c:pt>
                <c:pt idx="620">
                  <c:v>6.385035605095021</c:v>
                </c:pt>
                <c:pt idx="621">
                  <c:v>6.387770630174166</c:v>
                </c:pt>
                <c:pt idx="622">
                  <c:v>6.3901672315652265</c:v>
                </c:pt>
                <c:pt idx="623">
                  <c:v>6.392214024093822</c:v>
                </c:pt>
                <c:pt idx="624">
                  <c:v>6.393901478027078</c:v>
                </c:pt>
                <c:pt idx="625">
                  <c:v>6.395221868689911</c:v>
                </c:pt>
                <c:pt idx="626">
                  <c:v>6.3961692337985605</c:v>
                </c:pt>
                <c:pt idx="627">
                  <c:v>6.396739339419956</c:v>
                </c:pt>
                <c:pt idx="628">
                  <c:v>6.396929655237931</c:v>
                </c:pt>
                <c:pt idx="629">
                  <c:v>6.396929654892783</c:v>
                </c:pt>
                <c:pt idx="630">
                  <c:v>6.397164467675225</c:v>
                </c:pt>
                <c:pt idx="631">
                  <c:v>6.397866131798864</c:v>
                </c:pt>
                <c:pt idx="632">
                  <c:v>6.3990263940355305</c:v>
                </c:pt>
                <c:pt idx="633">
                  <c:v>6.400631715755528</c:v>
                </c:pt>
                <c:pt idx="634">
                  <c:v>6.402663587564553</c:v>
                </c:pt>
                <c:pt idx="635">
                  <c:v>6.405098947167146</c:v>
                </c:pt>
                <c:pt idx="636">
                  <c:v>6.407910680942734</c:v>
                </c:pt>
                <c:pt idx="637">
                  <c:v>6.411068186718061</c:v>
                </c:pt>
                <c:pt idx="638">
                  <c:v>6.414537974238135</c:v>
                </c:pt>
                <c:pt idx="639">
                  <c:v>6.418284280451605</c:v>
                </c:pt>
                <c:pt idx="640">
                  <c:v>6.42226967868378</c:v>
                </c:pt>
                <c:pt idx="641">
                  <c:v>6.426455663725238</c:v>
                </c:pt>
                <c:pt idx="642">
                  <c:v>6.430803198431014</c:v>
                </c:pt>
                <c:pt idx="643">
                  <c:v>6.435273211234141</c:v>
                </c:pt>
                <c:pt idx="644">
                  <c:v>6.4398270377093665</c:v>
                </c:pt>
                <c:pt idx="645">
                  <c:v>6.4444268027343865</c:v>
                </c:pt>
                <c:pt idx="646">
                  <c:v>6.449035742726269</c:v>
                </c:pt>
                <c:pt idx="647">
                  <c:v>6.45361846979636</c:v>
                </c:pt>
                <c:pt idx="648">
                  <c:v>6.458141181450619</c:v>
                </c:pt>
                <c:pt idx="649">
                  <c:v>6.462571820695129</c:v>
                </c:pt>
                <c:pt idx="650">
                  <c:v>6.466880192152317</c:v>
                </c:pt>
                <c:pt idx="651">
                  <c:v>6.471038040133304</c:v>
                </c:pt>
                <c:pt idx="652">
                  <c:v>6.475019094631762</c:v>
                </c:pt>
                <c:pt idx="653">
                  <c:v>6.478799090987693</c:v>
                </c:pt>
                <c:pt idx="654">
                  <c:v>6.482355768589588</c:v>
                </c:pt>
                <c:pt idx="655">
                  <c:v>6.485668853502676</c:v>
                </c:pt>
                <c:pt idx="656">
                  <c:v>6.48872002937929</c:v>
                </c:pt>
                <c:pt idx="657">
                  <c:v>6.491492900462205</c:v>
                </c:pt>
                <c:pt idx="658">
                  <c:v>6.493972949960415</c:v>
                </c:pt>
                <c:pt idx="659">
                  <c:v>6.496147496576562</c:v>
                </c:pt>
                <c:pt idx="660">
                  <c:v>6.498005651507034</c:v>
                </c:pt>
                <c:pt idx="661">
                  <c:v>6.499538277823919</c:v>
                </c:pt>
                <c:pt idx="662">
                  <c:v>6.5007379537836</c:v>
                </c:pt>
                <c:pt idx="663">
                  <c:v>6.501598941286565</c:v>
                </c:pt>
                <c:pt idx="664">
                  <c:v>6.502117160433229</c:v>
                </c:pt>
                <c:pt idx="665">
                  <c:v>6.502290170899066</c:v>
                </c:pt>
              </c:numCache>
            </c:numRef>
          </c:xVal>
          <c:yVal>
            <c:numRef>
              <c:f>'Echo-Geometry-Forward'!$D$182:$D$847</c:f>
              <c:numCache>
                <c:ptCount val="666"/>
                <c:pt idx="0">
                  <c:v>10.000000000146954</c:v>
                </c:pt>
                <c:pt idx="1">
                  <c:v>10.000333850056691</c:v>
                </c:pt>
                <c:pt idx="2">
                  <c:v>10.001332705380761</c:v>
                </c:pt>
                <c:pt idx="3">
                  <c:v>10.002988506858767</c:v>
                </c:pt>
                <c:pt idx="4">
                  <c:v>10.00528790702521</c:v>
                </c:pt>
                <c:pt idx="5">
                  <c:v>10.008212395397862</c:v>
                </c:pt>
                <c:pt idx="6">
                  <c:v>10.0117384714806</c:v>
                </c:pt>
                <c:pt idx="7">
                  <c:v>10.015837863039643</c:v>
                </c:pt>
                <c:pt idx="8">
                  <c:v>10.020477786678361</c:v>
                </c:pt>
                <c:pt idx="9">
                  <c:v>10.025621247224322</c:v>
                </c:pt>
                <c:pt idx="10">
                  <c:v>10.031227372012568</c:v>
                </c:pt>
                <c:pt idx="11">
                  <c:v>10.03725177580784</c:v>
                </c:pt>
                <c:pt idx="12">
                  <c:v>10.043646951858898</c:v>
                </c:pt>
                <c:pt idx="13">
                  <c:v>10.050362684422176</c:v>
                </c:pt>
                <c:pt idx="14">
                  <c:v>10.057346478027341</c:v>
                </c:pt>
                <c:pt idx="15">
                  <c:v>10.064543998779028</c:v>
                </c:pt>
                <c:pt idx="16">
                  <c:v>10.071899523090686</c:v>
                </c:pt>
                <c:pt idx="17">
                  <c:v>10.079356389418665</c:v>
                </c:pt>
                <c:pt idx="18">
                  <c:v>10.086857448797517</c:v>
                </c:pt>
                <c:pt idx="19">
                  <c:v>10.094345510259469</c:v>
                </c:pt>
                <c:pt idx="20">
                  <c:v>10.101763777540718</c:v>
                </c:pt>
                <c:pt idx="21">
                  <c:v>10.109056273822716</c:v>
                </c:pt>
                <c:pt idx="22">
                  <c:v>10.116168251616797</c:v>
                </c:pt>
                <c:pt idx="23">
                  <c:v>10.123046585264841</c:v>
                </c:pt>
                <c:pt idx="24">
                  <c:v>10.129640143887455</c:v>
                </c:pt>
                <c:pt idx="25">
                  <c:v>10.135900142956384</c:v>
                </c:pt>
                <c:pt idx="26">
                  <c:v>10.141780472992023</c:v>
                </c:pt>
                <c:pt idx="27">
                  <c:v>10.147238004185331</c:v>
                </c:pt>
                <c:pt idx="28">
                  <c:v>10.152232866010642</c:v>
                </c:pt>
                <c:pt idx="29">
                  <c:v>10.156728701130863</c:v>
                </c:pt>
                <c:pt idx="30">
                  <c:v>10.160692893095867</c:v>
                </c:pt>
                <c:pt idx="31">
                  <c:v>10.164096767500334</c:v>
                </c:pt>
                <c:pt idx="32">
                  <c:v>10.166915766398127</c:v>
                </c:pt>
                <c:pt idx="33">
                  <c:v>10.169129595869348</c:v>
                </c:pt>
                <c:pt idx="34">
                  <c:v>10.170722346705787</c:v>
                </c:pt>
                <c:pt idx="35">
                  <c:v>10.171682588224257</c:v>
                </c:pt>
                <c:pt idx="36">
                  <c:v>10.17200343527148</c:v>
                </c:pt>
                <c:pt idx="37">
                  <c:v>10.000000000521482</c:v>
                </c:pt>
                <c:pt idx="38">
                  <c:v>10.001739244230304</c:v>
                </c:pt>
                <c:pt idx="39">
                  <c:v>10.006939474234759</c:v>
                </c:pt>
                <c:pt idx="40">
                  <c:v>10.01554847949236</c:v>
                </c:pt>
                <c:pt idx="41">
                  <c:v>10.027480224054253</c:v>
                </c:pt>
                <c:pt idx="42">
                  <c:v>10.042616283801776</c:v>
                </c:pt>
                <c:pt idx="43">
                  <c:v>10.060807790496742</c:v>
                </c:pt>
                <c:pt idx="44">
                  <c:v>10.081877819292526</c:v>
                </c:pt>
                <c:pt idx="45">
                  <c:v>10.105624144635055</c:v>
                </c:pt>
                <c:pt idx="46">
                  <c:v>10.131822281745231</c:v>
                </c:pt>
                <c:pt idx="47">
                  <c:v>10.160228727293797</c:v>
                </c:pt>
                <c:pt idx="48">
                  <c:v>10.190584313312206</c:v>
                </c:pt>
                <c:pt idx="49">
                  <c:v>10.222617592424385</c:v>
                </c:pt>
                <c:pt idx="50">
                  <c:v>10.256048179536261</c:v>
                </c:pt>
                <c:pt idx="51">
                  <c:v>10.290589984460091</c:v>
                </c:pt>
                <c:pt idx="52">
                  <c:v>10.32595428080835</c:v>
                </c:pt>
                <c:pt idx="53">
                  <c:v>10.361852568113912</c:v>
                </c:pt>
                <c:pt idx="54">
                  <c:v>10.39799919583813</c:v>
                </c:pt>
                <c:pt idx="55">
                  <c:v>10.434113729142238</c:v>
                </c:pt>
                <c:pt idx="56">
                  <c:v>10.469923046577412</c:v>
                </c:pt>
                <c:pt idx="57">
                  <c:v>10.505163168884762</c:v>
                </c:pt>
                <c:pt idx="58">
                  <c:v>10.539580825708505</c:v>
                </c:pt>
                <c:pt idx="59">
                  <c:v>10.572934773144658</c:v>
                </c:pt>
                <c:pt idx="60">
                  <c:v>10.604996879697858</c:v>
                </c:pt>
                <c:pt idx="61">
                  <c:v>10.635553001493063</c:v>
                </c:pt>
                <c:pt idx="62">
                  <c:v>10.66440366962745</c:v>
                </c:pt>
                <c:pt idx="63">
                  <c:v>10.691364613517244</c:v>
                </c:pt>
                <c:pt idx="64">
                  <c:v>10.716267144173013</c:v>
                </c:pt>
                <c:pt idx="65">
                  <c:v>10.73895842069893</c:v>
                </c:pt>
                <c:pt idx="66">
                  <c:v>10.75930162212047</c:v>
                </c:pt>
                <c:pt idx="67">
                  <c:v>10.777176045044447</c:v>
                </c:pt>
                <c:pt idx="68">
                  <c:v>10.79247714576896</c:v>
                </c:pt>
                <c:pt idx="69">
                  <c:v>10.805116543388078</c:v>
                </c:pt>
                <c:pt idx="70">
                  <c:v>10.81502199825567</c:v>
                </c:pt>
                <c:pt idx="71">
                  <c:v>10.822137377940708</c:v>
                </c:pt>
                <c:pt idx="72">
                  <c:v>10.826422620562946</c:v>
                </c:pt>
                <c:pt idx="73">
                  <c:v>10.827853703153302</c:v>
                </c:pt>
                <c:pt idx="74">
                  <c:v>9.9999999998258</c:v>
                </c:pt>
                <c:pt idx="75">
                  <c:v>10.003670854442175</c:v>
                </c:pt>
                <c:pt idx="76">
                  <c:v>10.014635957944853</c:v>
                </c:pt>
                <c:pt idx="77">
                  <c:v>10.032754231592506</c:v>
                </c:pt>
                <c:pt idx="78">
                  <c:v>10.057794804296957</c:v>
                </c:pt>
                <c:pt idx="79">
                  <c:v>10.089443149159392</c:v>
                </c:pt>
                <c:pt idx="80">
                  <c:v>10.127309191094087</c:v>
                </c:pt>
                <c:pt idx="81">
                  <c:v>10.170936957721944</c:v>
                </c:pt>
                <c:pt idx="82">
                  <c:v>10.219815293363382</c:v>
                </c:pt>
                <c:pt idx="83">
                  <c:v>10.273389142731393</c:v>
                </c:pt>
                <c:pt idx="84">
                  <c:v>10.33107093345687</c:v>
                </c:pt>
                <c:pt idx="85">
                  <c:v>10.392251638204492</c:v>
                </c:pt>
                <c:pt idx="86">
                  <c:v>10.456311169129965</c:v>
                </c:pt>
                <c:pt idx="87">
                  <c:v>10.52262784046621</c:v>
                </c:pt>
                <c:pt idx="88">
                  <c:v>10.590586720455757</c:v>
                </c:pt>
                <c:pt idx="89">
                  <c:v>10.659586774570865</c:v>
                </c:pt>
                <c:pt idx="90">
                  <c:v>10.729046772897753</c:v>
                </c:pt>
                <c:pt idx="91">
                  <c:v>10.798409992705299</c:v>
                </c:pt>
                <c:pt idx="92">
                  <c:v>10.867147791436395</c:v>
                </c:pt>
                <c:pt idx="93">
                  <c:v>10.934762155992887</c:v>
                </c:pt>
                <c:pt idx="94">
                  <c:v>11.000787352599257</c:v>
                </c:pt>
                <c:pt idx="95">
                  <c:v>11.064790809685734</c:v>
                </c:pt>
                <c:pt idx="96">
                  <c:v>11.126373366321305</c:v>
                </c:pt>
                <c:pt idx="97">
                  <c:v>11.185169012906954</c:v>
                </c:pt>
                <c:pt idx="98">
                  <c:v>11.240844241053951</c:v>
                </c:pt>
                <c:pt idx="99">
                  <c:v>11.293097107458516</c:v>
                </c:pt>
                <c:pt idx="100">
                  <c:v>11.341656103440378</c:v>
                </c:pt>
                <c:pt idx="101">
                  <c:v>11.38627890860654</c:v>
                </c:pt>
                <c:pt idx="102">
                  <c:v>11.426751094507477</c:v>
                </c:pt>
                <c:pt idx="103">
                  <c:v>11.46288483259939</c:v>
                </c:pt>
                <c:pt idx="104">
                  <c:v>11.49451765054711</c:v>
                </c:pt>
                <c:pt idx="105">
                  <c:v>11.521511271985663</c:v>
                </c:pt>
                <c:pt idx="106">
                  <c:v>11.543750567286237</c:v>
                </c:pt>
                <c:pt idx="107">
                  <c:v>11.561142636556845</c:v>
                </c:pt>
                <c:pt idx="108">
                  <c:v>11.573616040914466</c:v>
                </c:pt>
                <c:pt idx="109">
                  <c:v>11.581120193835655</c:v>
                </c:pt>
                <c:pt idx="110">
                  <c:v>11.583624920898624</c:v>
                </c:pt>
                <c:pt idx="111">
                  <c:v>10.000000000362775</c:v>
                </c:pt>
                <c:pt idx="112">
                  <c:v>10.032865350291342</c:v>
                </c:pt>
                <c:pt idx="113">
                  <c:v>10.129048711176562</c:v>
                </c:pt>
                <c:pt idx="114">
                  <c:v>10.281889481036519</c:v>
                </c:pt>
                <c:pt idx="115">
                  <c:v>10.481930353241264</c:v>
                </c:pt>
                <c:pt idx="116">
                  <c:v>10.718617274589965</c:v>
                </c:pt>
                <c:pt idx="117">
                  <c:v>10.981698731401083</c:v>
                </c:pt>
                <c:pt idx="118">
                  <c:v>11.262087255437683</c:v>
                </c:pt>
                <c:pt idx="119">
                  <c:v>11.552220430239712</c:v>
                </c:pt>
                <c:pt idx="120">
                  <c:v>11.84607997932871</c:v>
                </c:pt>
                <c:pt idx="121">
                  <c:v>12.139029342182253</c:v>
                </c:pt>
                <c:pt idx="122">
                  <c:v>12.427583466596847</c:v>
                </c:pt>
                <c:pt idx="123">
                  <c:v>12.709175518693783</c:v>
                </c:pt>
                <c:pt idx="124">
                  <c:v>12.981950264470312</c:v>
                </c:pt>
                <c:pt idx="125">
                  <c:v>13.244593535107745</c:v>
                </c:pt>
                <c:pt idx="126">
                  <c:v>13.496197113684257</c:v>
                </c:pt>
                <c:pt idx="127">
                  <c:v>13.736154301987069</c:v>
                </c:pt>
                <c:pt idx="128">
                  <c:v>13.964080414695285</c:v>
                </c:pt>
                <c:pt idx="129">
                  <c:v>14.179752804999575</c:v>
                </c:pt>
                <c:pt idx="130">
                  <c:v>14.383065868452851</c:v>
                </c:pt>
                <c:pt idx="131">
                  <c:v>14.573997387335883</c:v>
                </c:pt>
                <c:pt idx="132">
                  <c:v>14.752583397915188</c:v>
                </c:pt>
                <c:pt idx="133">
                  <c:v>14.918899437450456</c:v>
                </c:pt>
                <c:pt idx="134">
                  <c:v>15.073046557941394</c:v>
                </c:pt>
                <c:pt idx="135">
                  <c:v>15.215140899616582</c:v>
                </c:pt>
                <c:pt idx="136">
                  <c:v>15.34530592344695</c:v>
                </c:pt>
                <c:pt idx="137">
                  <c:v>15.463666631031373</c:v>
                </c:pt>
                <c:pt idx="138">
                  <c:v>15.570345270760829</c:v>
                </c:pt>
                <c:pt idx="139">
                  <c:v>15.665458155958055</c:v>
                </c:pt>
                <c:pt idx="140">
                  <c:v>15.749113314978278</c:v>
                </c:pt>
                <c:pt idx="141">
                  <c:v>15.821408763507472</c:v>
                </c:pt>
                <c:pt idx="142">
                  <c:v>15.882431241806497</c:v>
                </c:pt>
                <c:pt idx="143">
                  <c:v>15.932255299086314</c:v>
                </c:pt>
                <c:pt idx="144">
                  <c:v>15.970942637013817</c:v>
                </c:pt>
                <c:pt idx="145">
                  <c:v>15.998541647100197</c:v>
                </c:pt>
                <c:pt idx="146">
                  <c:v>16.015087094328617</c:v>
                </c:pt>
                <c:pt idx="147">
                  <c:v>16.020599913110846</c:v>
                </c:pt>
                <c:pt idx="148">
                  <c:v>10.000015159724036</c:v>
                </c:pt>
                <c:pt idx="149">
                  <c:v>10.72649864916286</c:v>
                </c:pt>
                <c:pt idx="150">
                  <c:v>11.395666171438414</c:v>
                </c:pt>
                <c:pt idx="151">
                  <c:v>12.01466255304358</c:v>
                </c:pt>
                <c:pt idx="152">
                  <c:v>12.589262698868302</c:v>
                </c:pt>
                <c:pt idx="153">
                  <c:v>13.124191737084274</c:v>
                </c:pt>
                <c:pt idx="154">
                  <c:v>13.6233643618065</c:v>
                </c:pt>
                <c:pt idx="155">
                  <c:v>14.090059395464543</c:v>
                </c:pt>
                <c:pt idx="156">
                  <c:v>14.527049534972022</c:v>
                </c:pt>
                <c:pt idx="157">
                  <c:v>14.936699415685844</c:v>
                </c:pt>
                <c:pt idx="158">
                  <c:v>15.321040843604807</c:v>
                </c:pt>
                <c:pt idx="159">
                  <c:v>15.681831288504068</c:v>
                </c:pt>
                <c:pt idx="160">
                  <c:v>16.02059991327962</c:v>
                </c:pt>
                <c:pt idx="161">
                  <c:v>16.33868419166027</c:v>
                </c:pt>
                <c:pt idx="162">
                  <c:v>16.637259327545838</c:v>
                </c:pt>
                <c:pt idx="163">
                  <c:v>16.9173621038717</c:v>
                </c:pt>
                <c:pt idx="164">
                  <c:v>17.179910373991174</c:v>
                </c:pt>
                <c:pt idx="165">
                  <c:v>17.425719110216</c:v>
                </c:pt>
                <c:pt idx="166">
                  <c:v>17.65551370675726</c:v>
                </c:pt>
                <c:pt idx="167">
                  <c:v>17.869941073949917</c:v>
                </c:pt>
                <c:pt idx="168">
                  <c:v>18.069578941006657</c:v>
                </c:pt>
                <c:pt idx="169">
                  <c:v>18.254943694340803</c:v>
                </c:pt>
                <c:pt idx="170">
                  <c:v>18.426497009804706</c:v>
                </c:pt>
                <c:pt idx="171">
                  <c:v>18.584651484388264</c:v>
                </c:pt>
                <c:pt idx="172">
                  <c:v>18.729775431973405</c:v>
                </c:pt>
                <c:pt idx="173">
                  <c:v>18.862196975713598</c:v>
                </c:pt>
                <c:pt idx="174">
                  <c:v>18.98220754435118</c:v>
                </c:pt>
                <c:pt idx="175">
                  <c:v>19.090064859707397</c:v>
                </c:pt>
                <c:pt idx="176">
                  <c:v>19.185995486488366</c:v>
                </c:pt>
                <c:pt idx="177">
                  <c:v>19.2701970025469</c:v>
                </c:pt>
                <c:pt idx="178">
                  <c:v>19.342839837140097</c:v>
                </c:pt>
                <c:pt idx="179">
                  <c:v>19.404068816000294</c:v>
                </c:pt>
                <c:pt idx="180">
                  <c:v>19.454004444784378</c:v>
                </c:pt>
                <c:pt idx="181">
                  <c:v>19.492743956363125</c:v>
                </c:pt>
                <c:pt idx="182">
                  <c:v>19.52036214220457</c:v>
                </c:pt>
                <c:pt idx="183">
                  <c:v>19.536911983588368</c:v>
                </c:pt>
                <c:pt idx="184">
                  <c:v>19.542425094234048</c:v>
                </c:pt>
                <c:pt idx="185">
                  <c:v>16.020599913260966</c:v>
                </c:pt>
                <c:pt idx="186">
                  <c:v>16.069487305167172</c:v>
                </c:pt>
                <c:pt idx="187">
                  <c:v>16.2082141134826</c:v>
                </c:pt>
                <c:pt idx="188">
                  <c:v>16.41739034401705</c:v>
                </c:pt>
                <c:pt idx="189">
                  <c:v>16.674774160872</c:v>
                </c:pt>
                <c:pt idx="190">
                  <c:v>16.9612273279272</c:v>
                </c:pt>
                <c:pt idx="191">
                  <c:v>17.262525435378866</c:v>
                </c:pt>
                <c:pt idx="192">
                  <c:v>17.568864097642056</c:v>
                </c:pt>
                <c:pt idx="193">
                  <c:v>17.873737706109587</c:v>
                </c:pt>
                <c:pt idx="194">
                  <c:v>18.172916013246684</c:v>
                </c:pt>
                <c:pt idx="195">
                  <c:v>18.46368758678127</c:v>
                </c:pt>
                <c:pt idx="196">
                  <c:v>18.744343402494067</c:v>
                </c:pt>
                <c:pt idx="197">
                  <c:v>19.01383496778764</c:v>
                </c:pt>
                <c:pt idx="198">
                  <c:v>19.271549892216314</c:v>
                </c:pt>
                <c:pt idx="199">
                  <c:v>19.517164254606087</c:v>
                </c:pt>
                <c:pt idx="200">
                  <c:v>19.75054481846633</c:v>
                </c:pt>
                <c:pt idx="201">
                  <c:v>19.971683697502115</c:v>
                </c:pt>
                <c:pt idx="202">
                  <c:v>20.18065431124867</c:v>
                </c:pt>
                <c:pt idx="203">
                  <c:v>20.37758144897535</c:v>
                </c:pt>
                <c:pt idx="204">
                  <c:v>20.5626207824655</c:v>
                </c:pt>
                <c:pt idx="205">
                  <c:v>20.735944773142663</c:v>
                </c:pt>
                <c:pt idx="206">
                  <c:v>20.89773294829758</c:v>
                </c:pt>
                <c:pt idx="207">
                  <c:v>21.04816518815415</c:v>
                </c:pt>
                <c:pt idx="208">
                  <c:v>21.187417102648503</c:v>
                </c:pt>
                <c:pt idx="209">
                  <c:v>21.31565686663285</c:v>
                </c:pt>
                <c:pt idx="210">
                  <c:v>21.4330430765962</c:v>
                </c:pt>
                <c:pt idx="211">
                  <c:v>21.53972332379894</c:v>
                </c:pt>
                <c:pt idx="212">
                  <c:v>21.635833269029266</c:v>
                </c:pt>
                <c:pt idx="213">
                  <c:v>21.721496066680167</c:v>
                </c:pt>
                <c:pt idx="214">
                  <c:v>21.796822029484936</c:v>
                </c:pt>
                <c:pt idx="215">
                  <c:v>21.86190845598789</c:v>
                </c:pt>
                <c:pt idx="216">
                  <c:v>21.916839564657614</c:v>
                </c:pt>
                <c:pt idx="217">
                  <c:v>21.96168649418025</c:v>
                </c:pt>
                <c:pt idx="218">
                  <c:v>21.996507340758615</c:v>
                </c:pt>
                <c:pt idx="219">
                  <c:v>22.02134721147811</c:v>
                </c:pt>
                <c:pt idx="220">
                  <c:v>22.03623827889034</c:v>
                </c:pt>
                <c:pt idx="221">
                  <c:v>22.04119982643263</c:v>
                </c:pt>
                <c:pt idx="222">
                  <c:v>19.542425094363963</c:v>
                </c:pt>
                <c:pt idx="223">
                  <c:v>19.564349139295846</c:v>
                </c:pt>
                <c:pt idx="224">
                  <c:v>19.62867025031862</c:v>
                </c:pt>
                <c:pt idx="225">
                  <c:v>19.731364205135968</c:v>
                </c:pt>
                <c:pt idx="226">
                  <c:v>19.866664493042837</c:v>
                </c:pt>
                <c:pt idx="227">
                  <c:v>20.028047328390887</c:v>
                </c:pt>
                <c:pt idx="228">
                  <c:v>20.209060088293693</c:v>
                </c:pt>
                <c:pt idx="229">
                  <c:v>20.40385240513111</c:v>
                </c:pt>
                <c:pt idx="230">
                  <c:v>20.607422257604348</c:v>
                </c:pt>
                <c:pt idx="231">
                  <c:v>20.815660531500303</c:v>
                </c:pt>
                <c:pt idx="232">
                  <c:v>21.02528248096615</c:v>
                </c:pt>
                <c:pt idx="233">
                  <c:v>21.233711082240255</c:v>
                </c:pt>
                <c:pt idx="234">
                  <c:v>21.438950950667184</c:v>
                </c:pt>
                <c:pt idx="235">
                  <c:v>21.639471981636195</c:v>
                </c:pt>
                <c:pt idx="236">
                  <c:v>21.834110045843424</c:v>
                </c:pt>
                <c:pt idx="237">
                  <c:v>22.021985868533214</c:v>
                </c:pt>
                <c:pt idx="238">
                  <c:v>22.202440439690626</c:v>
                </c:pt>
                <c:pt idx="239">
                  <c:v>22.37498435433363</c:v>
                </c:pt>
                <c:pt idx="240">
                  <c:v>22.539258414998727</c:v>
                </c:pt>
                <c:pt idx="241">
                  <c:v>22.69500312514472</c:v>
                </c:pt>
                <c:pt idx="242">
                  <c:v>22.842035105679585</c:v>
                </c:pt>
                <c:pt idx="243">
                  <c:v>22.98022886169232</c:v>
                </c:pt>
                <c:pt idx="244">
                  <c:v>23.109502668854986</c:v>
                </c:pt>
                <c:pt idx="245">
                  <c:v>23.229807628639904</c:v>
                </c:pt>
                <c:pt idx="246">
                  <c:v>23.341119162564308</c:v>
                </c:pt>
                <c:pt idx="247">
                  <c:v>23.443430387144648</c:v>
                </c:pt>
                <c:pt idx="248">
                  <c:v>23.53674694282794</c:v>
                </c:pt>
                <c:pt idx="249">
                  <c:v>23.621082950586793</c:v>
                </c:pt>
                <c:pt idx="250">
                  <c:v>23.69645784633849</c:v>
                </c:pt>
                <c:pt idx="251">
                  <c:v>23.762893901607573</c:v>
                </c:pt>
                <c:pt idx="252">
                  <c:v>23.82041428333482</c:v>
                </c:pt>
                <c:pt idx="253">
                  <c:v>23.869041539836687</c:v>
                </c:pt>
                <c:pt idx="254">
                  <c:v>23.908796426214295</c:v>
                </c:pt>
                <c:pt idx="255">
                  <c:v>23.93969700295081</c:v>
                </c:pt>
                <c:pt idx="256">
                  <c:v>23.961757957501767</c:v>
                </c:pt>
                <c:pt idx="257">
                  <c:v>23.974990111508166</c:v>
                </c:pt>
                <c:pt idx="258">
                  <c:v>23.979400086626722</c:v>
                </c:pt>
                <c:pt idx="259">
                  <c:v>22.041199826318184</c:v>
                </c:pt>
                <c:pt idx="260">
                  <c:v>22.05493182083717</c:v>
                </c:pt>
                <c:pt idx="261">
                  <c:v>22.095555580568206</c:v>
                </c:pt>
                <c:pt idx="262">
                  <c:v>22.161432351424555</c:v>
                </c:pt>
                <c:pt idx="263">
                  <c:v>22.250067820408127</c:v>
                </c:pt>
                <c:pt idx="264">
                  <c:v>22.358398959125143</c:v>
                </c:pt>
                <c:pt idx="265">
                  <c:v>22.48309061914663</c:v>
                </c:pt>
                <c:pt idx="266">
                  <c:v>22.620790404048496</c:v>
                </c:pt>
                <c:pt idx="267">
                  <c:v>22.76831564121086</c:v>
                </c:pt>
                <c:pt idx="268">
                  <c:v>22.92276925721169</c:v>
                </c:pt>
                <c:pt idx="269">
                  <c:v>23.081595573748185</c:v>
                </c:pt>
                <c:pt idx="270">
                  <c:v>23.242592397330576</c:v>
                </c:pt>
                <c:pt idx="271">
                  <c:v>23.40389524337973</c:v>
                </c:pt>
                <c:pt idx="272">
                  <c:v>23.56394629588365</c:v>
                </c:pt>
                <c:pt idx="273">
                  <c:v>23.721456919349123</c:v>
                </c:pt>
                <c:pt idx="274">
                  <c:v>23.875369274942177</c:v>
                </c:pt>
                <c:pt idx="275">
                  <c:v>24.02482017302619</c:v>
                </c:pt>
                <c:pt idx="276">
                  <c:v>24.1691086735181</c:v>
                </c:pt>
                <c:pt idx="277">
                  <c:v>24.307667945762695</c:v>
                </c:pt>
                <c:pt idx="278">
                  <c:v>24.440041332453347</c:v>
                </c:pt>
                <c:pt idx="279">
                  <c:v>24.565862274002296</c:v>
                </c:pt>
                <c:pt idx="280">
                  <c:v>24.68483763052271</c:v>
                </c:pt>
                <c:pt idx="281">
                  <c:v>24.79673391512767</c:v>
                </c:pt>
                <c:pt idx="282">
                  <c:v>24.901365978773434</c:v>
                </c:pt>
                <c:pt idx="283">
                  <c:v>24.99858773607139</c:v>
                </c:pt>
                <c:pt idx="284">
                  <c:v>25.088284577903348</c:v>
                </c:pt>
                <c:pt idx="285">
                  <c:v>25.170367172106968</c:v>
                </c:pt>
                <c:pt idx="286">
                  <c:v>25.244766404046366</c:v>
                </c:pt>
                <c:pt idx="287">
                  <c:v>25.311429253068653</c:v>
                </c:pt>
                <c:pt idx="288">
                  <c:v>25.370315438496327</c:v>
                </c:pt>
                <c:pt idx="289">
                  <c:v>25.421394700387587</c:v>
                </c:pt>
                <c:pt idx="290">
                  <c:v>25.464644606557112</c:v>
                </c:pt>
                <c:pt idx="291">
                  <c:v>25.500048799104974</c:v>
                </c:pt>
                <c:pt idx="292">
                  <c:v>25.52759561174176</c:v>
                </c:pt>
                <c:pt idx="293">
                  <c:v>25.547277004238858</c:v>
                </c:pt>
                <c:pt idx="294">
                  <c:v>25.559087773008304</c:v>
                </c:pt>
                <c:pt idx="295">
                  <c:v>25.563025007609227</c:v>
                </c:pt>
                <c:pt idx="296">
                  <c:v>23.979400086241892</c:v>
                </c:pt>
                <c:pt idx="297">
                  <c:v>23.989296067583872</c:v>
                </c:pt>
                <c:pt idx="298">
                  <c:v>24.0186756100066</c:v>
                </c:pt>
                <c:pt idx="299">
                  <c:v>24.066643388250956</c:v>
                </c:pt>
                <c:pt idx="300">
                  <c:v>24.131800491292942</c:v>
                </c:pt>
                <c:pt idx="301">
                  <c:v>24.21236462245837</c:v>
                </c:pt>
                <c:pt idx="302">
                  <c:v>24.30630577912997</c:v>
                </c:pt>
                <c:pt idx="303">
                  <c:v>24.4114773988194</c:v>
                </c:pt>
                <c:pt idx="304">
                  <c:v>24.525728592186134</c:v>
                </c:pt>
                <c:pt idx="305">
                  <c:v>24.646990145723883</c:v>
                </c:pt>
                <c:pt idx="306">
                  <c:v>24.77333313754396</c:v>
                </c:pt>
                <c:pt idx="307">
                  <c:v>24.9030031273064</c:v>
                </c:pt>
                <c:pt idx="308">
                  <c:v>25.034434881067263</c:v>
                </c:pt>
                <c:pt idx="309">
                  <c:v>25.16625298660444</c:v>
                </c:pt>
                <c:pt idx="310">
                  <c:v>25.29726315933523</c:v>
                </c:pt>
                <c:pt idx="311">
                  <c:v>25.426438075512596</c:v>
                </c:pt>
                <c:pt idx="312">
                  <c:v>25.552900549442086</c:v>
                </c:pt>
                <c:pt idx="313">
                  <c:v>25.675905976372206</c:v>
                </c:pt>
                <c:pt idx="314">
                  <c:v>25.794825257619863</c:v>
                </c:pt>
                <c:pt idx="315">
                  <c:v>25.909128909388116</c:v>
                </c:pt>
                <c:pt idx="316">
                  <c:v>26.018372702553755</c:v>
                </c:pt>
                <c:pt idx="317">
                  <c:v>26.122184950498195</c:v>
                </c:pt>
                <c:pt idx="318">
                  <c:v>26.220255421381648</c:v>
                </c:pt>
                <c:pt idx="319">
                  <c:v>26.312325772081593</c:v>
                </c:pt>
                <c:pt idx="320">
                  <c:v>26.39818136225497</c:v>
                </c:pt>
                <c:pt idx="321">
                  <c:v>26.477644293631897</c:v>
                </c:pt>
                <c:pt idx="322">
                  <c:v>26.55056752145589</c:v>
                </c:pt>
                <c:pt idx="323">
                  <c:v>26.616829895196553</c:v>
                </c:pt>
                <c:pt idx="324">
                  <c:v>26.676331999976604</c:v>
                </c:pt>
                <c:pt idx="325">
                  <c:v>26.72899268594709</c:v>
                </c:pt>
                <c:pt idx="326">
                  <c:v>26.774746188584643</c:v>
                </c:pt>
                <c:pt idx="327">
                  <c:v>26.813539757755564</c:v>
                </c:pt>
                <c:pt idx="328">
                  <c:v>26.845331727019342</c:v>
                </c:pt>
                <c:pt idx="329">
                  <c:v>26.870089966925953</c:v>
                </c:pt>
                <c:pt idx="330">
                  <c:v>26.887790677050226</c:v>
                </c:pt>
                <c:pt idx="331">
                  <c:v>26.898417481346875</c:v>
                </c:pt>
                <c:pt idx="332">
                  <c:v>26.901960800248457</c:v>
                </c:pt>
                <c:pt idx="333">
                  <c:v>25.56302500717429</c:v>
                </c:pt>
                <c:pt idx="334">
                  <c:v>25.5707256275356</c:v>
                </c:pt>
                <c:pt idx="335">
                  <c:v>25.593631388905813</c:v>
                </c:pt>
                <c:pt idx="336">
                  <c:v>25.6311687978368</c:v>
                </c:pt>
                <c:pt idx="337">
                  <c:v>25.682428926621025</c:v>
                </c:pt>
                <c:pt idx="338">
                  <c:v>25.746229906127226</c:v>
                </c:pt>
                <c:pt idx="339">
                  <c:v>25.82119090395158</c:v>
                </c:pt>
                <c:pt idx="340">
                  <c:v>25.905808288907867</c:v>
                </c:pt>
                <c:pt idx="341">
                  <c:v>25.9985262287531</c:v>
                </c:pt>
                <c:pt idx="342">
                  <c:v>26.09779651575269</c:v>
                </c:pt>
                <c:pt idx="343">
                  <c:v>26.20212511924578</c:v>
                </c:pt>
                <c:pt idx="344">
                  <c:v>26.310105221263083</c:v>
                </c:pt>
                <c:pt idx="345">
                  <c:v>26.420438026762348</c:v>
                </c:pt>
                <c:pt idx="346">
                  <c:v>26.53194345251662</c:v>
                </c:pt>
                <c:pt idx="347">
                  <c:v>26.643563040162558</c:v>
                </c:pt>
                <c:pt idx="348">
                  <c:v>26.754357307574203</c:v>
                </c:pt>
                <c:pt idx="349">
                  <c:v>26.863499425847287</c:v>
                </c:pt>
                <c:pt idx="350">
                  <c:v>26.970266715692695</c:v>
                </c:pt>
                <c:pt idx="351">
                  <c:v>27.074031076034025</c:v>
                </c:pt>
                <c:pt idx="352">
                  <c:v>27.174249128811397</c:v>
                </c:pt>
                <c:pt idx="353">
                  <c:v>27.270452600890174</c:v>
                </c:pt>
                <c:pt idx="354">
                  <c:v>27.36223926498399</c:v>
                </c:pt>
                <c:pt idx="355">
                  <c:v>27.449264617909837</c:v>
                </c:pt>
                <c:pt idx="356">
                  <c:v>27.5312343753125</c:v>
                </c:pt>
                <c:pt idx="357">
                  <c:v>27.607897796591022</c:v>
                </c:pt>
                <c:pt idx="358">
                  <c:v>27.67904181300985</c:v>
                </c:pt>
                <c:pt idx="359">
                  <c:v>27.744485908606883</c:v>
                </c:pt>
                <c:pt idx="360">
                  <c:v>27.804077691993978</c:v>
                </c:pt>
                <c:pt idx="361">
                  <c:v>27.857689093442623</c:v>
                </c:pt>
                <c:pt idx="362">
                  <c:v>27.905213122892526</c:v>
                </c:pt>
                <c:pt idx="363">
                  <c:v>27.94656112873748</c:v>
                </c:pt>
                <c:pt idx="364">
                  <c:v>27.981660503108237</c:v>
                </c:pt>
                <c:pt idx="365">
                  <c:v>28.01045278602818</c:v>
                </c:pt>
                <c:pt idx="366">
                  <c:v>28.032892127733405</c:v>
                </c:pt>
                <c:pt idx="367">
                  <c:v>28.048944075315564</c:v>
                </c:pt>
                <c:pt idx="368">
                  <c:v>28.058584656508543</c:v>
                </c:pt>
                <c:pt idx="369">
                  <c:v>28.0617997398266</c:v>
                </c:pt>
                <c:pt idx="370">
                  <c:v>26.901960800719387</c:v>
                </c:pt>
                <c:pt idx="371">
                  <c:v>26.908248910221072</c:v>
                </c:pt>
                <c:pt idx="372">
                  <c:v>26.926975348862136</c:v>
                </c:pt>
                <c:pt idx="373">
                  <c:v>26.957735016406666</c:v>
                </c:pt>
                <c:pt idx="374">
                  <c:v>26.99988015716281</c:v>
                </c:pt>
                <c:pt idx="375">
                  <c:v>27.05255766069027</c:v>
                </c:pt>
                <c:pt idx="376">
                  <c:v>27.114754544497405</c:v>
                </c:pt>
                <c:pt idx="377">
                  <c:v>27.18534664921604</c:v>
                </c:pt>
                <c:pt idx="378">
                  <c:v>27.26314603840986</c:v>
                </c:pt>
                <c:pt idx="379">
                  <c:v>27.346943646925478</c:v>
                </c:pt>
                <c:pt idx="380">
                  <c:v>27.435545018555683</c:v>
                </c:pt>
                <c:pt idx="381">
                  <c:v>27.52779821505843</c:v>
                </c:pt>
                <c:pt idx="382">
                  <c:v>27.622613972553474</c:v>
                </c:pt>
                <c:pt idx="383">
                  <c:v>27.718978853273125</c:v>
                </c:pt>
                <c:pt idx="384">
                  <c:v>27.815962504664647</c:v>
                </c:pt>
                <c:pt idx="385">
                  <c:v>27.912720257145374</c:v>
                </c:pt>
                <c:pt idx="386">
                  <c:v>28.008492244572814</c:v>
                </c:pt>
                <c:pt idx="387">
                  <c:v>28.1026000890753</c:v>
                </c:pt>
                <c:pt idx="388">
                  <c:v>28.19444200898002</c:v>
                </c:pt>
                <c:pt idx="389">
                  <c:v>28.283487021596336</c:v>
                </c:pt>
                <c:pt idx="390">
                  <c:v>28.369268742460186</c:v>
                </c:pt>
                <c:pt idx="391">
                  <c:v>28.451379138900684</c:v>
                </c:pt>
                <c:pt idx="392">
                  <c:v>28.529462480740797</c:v>
                </c:pt>
                <c:pt idx="393">
                  <c:v>28.60320964275738</c:v>
                </c:pt>
                <c:pt idx="394">
                  <c:v>28.672352848437924</c:v>
                </c:pt>
                <c:pt idx="395">
                  <c:v>28.736660898254026</c:v>
                </c:pt>
                <c:pt idx="396">
                  <c:v>28.79593489398399</c:v>
                </c:pt>
                <c:pt idx="397">
                  <c:v>28.850004449959904</c:v>
                </c:pt>
                <c:pt idx="398">
                  <c:v>28.898724369542393</c:v>
                </c:pt>
                <c:pt idx="399">
                  <c:v>28.941971758329267</c:v>
                </c:pt>
                <c:pt idx="400">
                  <c:v>28.97964354282813</c:v>
                </c:pt>
                <c:pt idx="401">
                  <c:v>29.01165436327334</c:v>
                </c:pt>
                <c:pt idx="402">
                  <c:v>29.037934811010793</c:v>
                </c:pt>
                <c:pt idx="403">
                  <c:v>29.058429983754714</c:v>
                </c:pt>
                <c:pt idx="404">
                  <c:v>29.07309833558948</c:v>
                </c:pt>
                <c:pt idx="405">
                  <c:v>29.08191080255106</c:v>
                </c:pt>
                <c:pt idx="406">
                  <c:v>29.084850188796587</c:v>
                </c:pt>
                <c:pt idx="407">
                  <c:v>28.06179973907348</c:v>
                </c:pt>
                <c:pt idx="408">
                  <c:v>28.067106408963078</c:v>
                </c:pt>
                <c:pt idx="409">
                  <c:v>28.082922749602474</c:v>
                </c:pt>
                <c:pt idx="410">
                  <c:v>28.108943272934404</c:v>
                </c:pt>
                <c:pt idx="411">
                  <c:v>28.14467655882348</c:v>
                </c:pt>
                <c:pt idx="412">
                  <c:v>28.189469725859645</c:v>
                </c:pt>
                <c:pt idx="413">
                  <c:v>28.242538873789343</c:v>
                </c:pt>
                <c:pt idx="414">
                  <c:v>28.303002552633664</c:v>
                </c:pt>
                <c:pt idx="415">
                  <c:v>28.36991543604598</c:v>
                </c:pt>
                <c:pt idx="416">
                  <c:v>28.44229985505735</c:v>
                </c:pt>
                <c:pt idx="417">
                  <c:v>28.519173524255024</c:v>
                </c:pt>
                <c:pt idx="418">
                  <c:v>28.59957250871156</c:v>
                </c:pt>
                <c:pt idx="419">
                  <c:v>28.68256911738408</c:v>
                </c:pt>
                <c:pt idx="420">
                  <c:v>28.767284899973053</c:v>
                </c:pt>
                <c:pt idx="421">
                  <c:v>28.852899249937522</c:v>
                </c:pt>
                <c:pt idx="422">
                  <c:v>28.93865429083448</c:v>
                </c:pt>
                <c:pt idx="423">
                  <c:v>29.023856778452632</c:v>
                </c:pt>
                <c:pt idx="424">
                  <c:v>29.107877724186217</c:v>
                </c:pt>
                <c:pt idx="425">
                  <c:v>29.190150369144664</c:v>
                </c:pt>
                <c:pt idx="426">
                  <c:v>29.270167039770747</c:v>
                </c:pt>
                <c:pt idx="427">
                  <c:v>29.347475312404786</c:v>
                </c:pt>
                <c:pt idx="428">
                  <c:v>29.421673817439157</c:v>
                </c:pt>
                <c:pt idx="429">
                  <c:v>29.4924079292454</c:v>
                </c:pt>
                <c:pt idx="430">
                  <c:v>29.559365518032802</c:v>
                </c:pt>
                <c:pt idx="431">
                  <c:v>29.622272884044236</c:v>
                </c:pt>
                <c:pt idx="432">
                  <c:v>29.68089095161139</c:v>
                </c:pt>
                <c:pt idx="433">
                  <c:v>29.735011768648164</c:v>
                </c:pt>
                <c:pt idx="434">
                  <c:v>29.784455334132165</c:v>
                </c:pt>
                <c:pt idx="435">
                  <c:v>29.829066760127027</c:v>
                </c:pt>
                <c:pt idx="436">
                  <c:v>29.868713764302484</c:v>
                </c:pt>
                <c:pt idx="437">
                  <c:v>29.903284482368598</c:v>
                </c:pt>
                <c:pt idx="438">
                  <c:v>29.932685586283174</c:v>
                </c:pt>
                <c:pt idx="439">
                  <c:v>29.956840692686647</c:v>
                </c:pt>
                <c:pt idx="440">
                  <c:v>29.97568904613781</c:v>
                </c:pt>
                <c:pt idx="441">
                  <c:v>29.98918446289907</c:v>
                </c:pt>
                <c:pt idx="442">
                  <c:v>29.997294522915503</c:v>
                </c:pt>
                <c:pt idx="443">
                  <c:v>30.000000000030806</c:v>
                </c:pt>
                <c:pt idx="444">
                  <c:v>29.08485018923674</c:v>
                </c:pt>
                <c:pt idx="445">
                  <c:v>29.089436866923887</c:v>
                </c:pt>
                <c:pt idx="446">
                  <c:v>29.10311519590985</c:v>
                </c:pt>
                <c:pt idx="447">
                  <c:v>29.125643873021787</c:v>
                </c:pt>
                <c:pt idx="448">
                  <c:v>29.156633047759797</c:v>
                </c:pt>
                <c:pt idx="449">
                  <c:v>29.195561503483688</c:v>
                </c:pt>
                <c:pt idx="450">
                  <c:v>29.241798344617195</c:v>
                </c:pt>
                <c:pt idx="451">
                  <c:v>29.2946273012007</c:v>
                </c:pt>
                <c:pt idx="452">
                  <c:v>29.353271770873377</c:v>
                </c:pt>
                <c:pt idx="453">
                  <c:v>29.416918950757665</c:v>
                </c:pt>
                <c:pt idx="454">
                  <c:v>29.484741788963362</c:v>
                </c:pt>
                <c:pt idx="455">
                  <c:v>29.555917920455208</c:v>
                </c:pt>
                <c:pt idx="456">
                  <c:v>29.62964517062649</c:v>
                </c:pt>
                <c:pt idx="457">
                  <c:v>29.705153562019397</c:v>
                </c:pt>
                <c:pt idx="458">
                  <c:v>29.78171402117208</c:v>
                </c:pt>
                <c:pt idx="459">
                  <c:v>29.858644150940677</c:v>
                </c:pt>
                <c:pt idx="460">
                  <c:v>29.935311520306392</c:v>
                </c:pt>
                <c:pt idx="461">
                  <c:v>30.011134946929964</c:v>
                </c:pt>
                <c:pt idx="462">
                  <c:v>30.085584227125306</c:v>
                </c:pt>
                <c:pt idx="463">
                  <c:v>30.15817872091307</c:v>
                </c:pt>
                <c:pt idx="464">
                  <c:v>30.228485140089244</c:v>
                </c:pt>
                <c:pt idx="465">
                  <c:v>30.296114824523475</c:v>
                </c:pt>
                <c:pt idx="466">
                  <c:v>30.36072073237714</c:v>
                </c:pt>
                <c:pt idx="467">
                  <c:v>30.42199431702744</c:v>
                </c:pt>
                <c:pt idx="468">
                  <c:v>30.479662418655586</c:v>
                </c:pt>
                <c:pt idx="469">
                  <c:v>30.533484261878257</c:v>
                </c:pt>
                <c:pt idx="470">
                  <c:v>30.583248621895365</c:v>
                </c:pt>
                <c:pt idx="471">
                  <c:v>30.628771199445772</c:v>
                </c:pt>
                <c:pt idx="472">
                  <c:v>30.669892228331946</c:v>
                </c:pt>
                <c:pt idx="473">
                  <c:v>30.706474327343514</c:v>
                </c:pt>
                <c:pt idx="474">
                  <c:v>30.73840060012857</c:v>
                </c:pt>
                <c:pt idx="475">
                  <c:v>30.765572981115472</c:v>
                </c:pt>
                <c:pt idx="476">
                  <c:v>30.78791082230361</c:v>
                </c:pt>
                <c:pt idx="477">
                  <c:v>30.805349714078115</c:v>
                </c:pt>
                <c:pt idx="478">
                  <c:v>30.81784053273338</c:v>
                </c:pt>
                <c:pt idx="479">
                  <c:v>30.82534870778622</c:v>
                </c:pt>
                <c:pt idx="480">
                  <c:v>30.82785370321471</c:v>
                </c:pt>
                <c:pt idx="481">
                  <c:v>30.827853702620345</c:v>
                </c:pt>
                <c:pt idx="482">
                  <c:v>30.831457030543262</c:v>
                </c:pt>
                <c:pt idx="483">
                  <c:v>30.842211119778263</c:v>
                </c:pt>
                <c:pt idx="484">
                  <c:v>30.859950414959965</c:v>
                </c:pt>
                <c:pt idx="485">
                  <c:v>30.884405888449038</c:v>
                </c:pt>
                <c:pt idx="486">
                  <c:v>30.915214795058578</c:v>
                </c:pt>
                <c:pt idx="487">
                  <c:v>30.951933226590857</c:v>
                </c:pt>
                <c:pt idx="488">
                  <c:v>30.994050549133988</c:v>
                </c:pt>
                <c:pt idx="489">
                  <c:v>31.041004762437506</c:v>
                </c:pt>
                <c:pt idx="490">
                  <c:v>31.092197879755336</c:v>
                </c:pt>
                <c:pt idx="491">
                  <c:v>31.147010563324038</c:v>
                </c:pt>
                <c:pt idx="492">
                  <c:v>31.204815433568044</c:v>
                </c:pt>
                <c:pt idx="493">
                  <c:v>31.26498866788023</c:v>
                </c:pt>
                <c:pt idx="494">
                  <c:v>31.32691969176274</c:v>
                </c:pt>
                <c:pt idx="495">
                  <c:v>31.39001892394145</c:v>
                </c:pt>
                <c:pt idx="496">
                  <c:v>31.453723659119582</c:v>
                </c:pt>
                <c:pt idx="497">
                  <c:v>31.517502255826702</c:v>
                </c:pt>
                <c:pt idx="498">
                  <c:v>31.580856845864812</c:v>
                </c:pt>
                <c:pt idx="499">
                  <c:v>31.643324802427667</c:v>
                </c:pt>
                <c:pt idx="500">
                  <c:v>31.704479203286926</c:v>
                </c:pt>
                <c:pt idx="501">
                  <c:v>31.763928510389178</c:v>
                </c:pt>
                <c:pt idx="502">
                  <c:v>31.82131566365313</c:v>
                </c:pt>
                <c:pt idx="503">
                  <c:v>31.876316759251203</c:v>
                </c:pt>
                <c:pt idx="504">
                  <c:v>31.928639454464005</c:v>
                </c:pt>
                <c:pt idx="505">
                  <c:v>31.978021214439003</c:v>
                </c:pt>
                <c:pt idx="506">
                  <c:v>32.02422749210638</c:v>
                </c:pt>
                <c:pt idx="507">
                  <c:v>32.06704991168236</c:v>
                </c:pt>
                <c:pt idx="508">
                  <c:v>32.10630450875748</c:v>
                </c:pt>
                <c:pt idx="509">
                  <c:v>32.14183006577068</c:v>
                </c:pt>
                <c:pt idx="510">
                  <c:v>32.173486570401735</c:v>
                </c:pt>
                <c:pt idx="511">
                  <c:v>32.20115381569247</c:v>
                </c:pt>
                <c:pt idx="512">
                  <c:v>32.22473015413407</c:v>
                </c:pt>
                <c:pt idx="513">
                  <c:v>32.24413141315512</c:v>
                </c:pt>
                <c:pt idx="514">
                  <c:v>32.259289976071116</c:v>
                </c:pt>
                <c:pt idx="515">
                  <c:v>32.27015403030976</c:v>
                </c:pt>
                <c:pt idx="516">
                  <c:v>32.27668698335513</c:v>
                </c:pt>
                <c:pt idx="517">
                  <c:v>32.278867046222764</c:v>
                </c:pt>
                <c:pt idx="518">
                  <c:v>32.27886704660422</c:v>
                </c:pt>
                <c:pt idx="519">
                  <c:v>32.281831687492534</c:v>
                </c:pt>
                <c:pt idx="520">
                  <c:v>32.29068396499187</c:v>
                </c:pt>
                <c:pt idx="521">
                  <c:v>32.305300289801934</c:v>
                </c:pt>
                <c:pt idx="522">
                  <c:v>32.325479087405554</c:v>
                </c:pt>
                <c:pt idx="523">
                  <c:v>32.350947083712754</c:v>
                </c:pt>
                <c:pt idx="524">
                  <c:v>32.381367497899255</c:v>
                </c:pt>
                <c:pt idx="525">
                  <c:v>32.41634962144843</c:v>
                </c:pt>
                <c:pt idx="526">
                  <c:v>32.45545922094093</c:v>
                </c:pt>
                <c:pt idx="527">
                  <c:v>32.4982292140786</c:v>
                </c:pt>
                <c:pt idx="528">
                  <c:v>32.54417012513114</c:v>
                </c:pt>
                <c:pt idx="529">
                  <c:v>32.5927799138934</c:v>
                </c:pt>
                <c:pt idx="530">
                  <c:v>32.64355287639739</c:v>
                </c:pt>
                <c:pt idx="531">
                  <c:v>32.6959874223297</c:v>
                </c:pt>
                <c:pt idx="532">
                  <c:v>32.749592632622836</c:v>
                </c:pt>
                <c:pt idx="533">
                  <c:v>32.80389358398354</c:v>
                </c:pt>
                <c:pt idx="534">
                  <c:v>32.858435491761426</c:v>
                </c:pt>
                <c:pt idx="535">
                  <c:v>32.91278676808956</c:v>
                </c:pt>
                <c:pt idx="536">
                  <c:v>32.966541120271785</c:v>
                </c:pt>
                <c:pt idx="537">
                  <c:v>33.019318827787686</c:v>
                </c:pt>
                <c:pt idx="538">
                  <c:v>33.07076733834582</c:v>
                </c:pt>
                <c:pt idx="539">
                  <c:v>33.12056131739321</c:v>
                </c:pt>
                <c:pt idx="540">
                  <c:v>33.16840227425962</c:v>
                </c:pt>
                <c:pt idx="541">
                  <c:v>33.2140178740198</c:v>
                </c:pt>
                <c:pt idx="542">
                  <c:v>33.257161028971296</c:v>
                </c:pt>
                <c:pt idx="543">
                  <c:v>33.297608848602415</c:v>
                </c:pt>
                <c:pt idx="544">
                  <c:v>33.33516151287893</c:v>
                </c:pt>
                <c:pt idx="545">
                  <c:v>33.36964112107466</c:v>
                </c:pt>
                <c:pt idx="546">
                  <c:v>33.400890557424646</c:v>
                </c:pt>
                <c:pt idx="547">
                  <c:v>33.42877240562444</c:v>
                </c:pt>
                <c:pt idx="548">
                  <c:v>33.4531679365565</c:v>
                </c:pt>
                <c:pt idx="549">
                  <c:v>33.47397618744904</c:v>
                </c:pt>
                <c:pt idx="550">
                  <c:v>33.49111314578509</c:v>
                </c:pt>
                <c:pt idx="551">
                  <c:v>33.50451104748979</c:v>
                </c:pt>
                <c:pt idx="552">
                  <c:v>33.51411779604541</c:v>
                </c:pt>
                <c:pt idx="553">
                  <c:v>33.5198965070433</c:v>
                </c:pt>
                <c:pt idx="554">
                  <c:v>33.52182518123257</c:v>
                </c:pt>
                <c:pt idx="555">
                  <c:v>33.52182518210198</c:v>
                </c:pt>
                <c:pt idx="556">
                  <c:v>33.524342315130696</c:v>
                </c:pt>
                <c:pt idx="557">
                  <c:v>33.53186089992628</c:v>
                </c:pt>
                <c:pt idx="558">
                  <c:v>33.544283422319154</c:v>
                </c:pt>
                <c:pt idx="559">
                  <c:v>33.56145043034221</c:v>
                </c:pt>
                <c:pt idx="560">
                  <c:v>33.583144939492776</c:v>
                </c:pt>
                <c:pt idx="561">
                  <c:v>33.60909822598601</c:v>
                </c:pt>
                <c:pt idx="562">
                  <c:v>33.638996679177936</c:v>
                </c:pt>
                <c:pt idx="563">
                  <c:v>33.67248935112816</c:v>
                </c:pt>
                <c:pt idx="564">
                  <c:v>33.7091958387089</c:v>
                </c:pt>
                <c:pt idx="565">
                  <c:v>33.748714158898146</c:v>
                </c:pt>
                <c:pt idx="566">
                  <c:v>33.79062832433159</c:v>
                </c:pt>
                <c:pt idx="567">
                  <c:v>33.83451538593094</c:v>
                </c:pt>
                <c:pt idx="568">
                  <c:v>33.87995177463253</c:v>
                </c:pt>
                <c:pt idx="569">
                  <c:v>33.92651883816787</c:v>
                </c:pt>
                <c:pt idx="570">
                  <c:v>33.973807526462444</c:v>
                </c:pt>
                <c:pt idx="571">
                  <c:v>34.02142222737321</c:v>
                </c:pt>
                <c:pt idx="572">
                  <c:v>34.06898379178315</c:v>
                </c:pt>
                <c:pt idx="573">
                  <c:v>34.11613181351294</c:v>
                </c:pt>
                <c:pt idx="574">
                  <c:v>34.16252624607813</c:v>
                </c:pt>
                <c:pt idx="575">
                  <c:v>34.20784844656363</c:v>
                </c:pt>
                <c:pt idx="576">
                  <c:v>34.251801738581605</c:v>
                </c:pt>
                <c:pt idx="577">
                  <c:v>34.294111583177525</c:v>
                </c:pt>
                <c:pt idx="578">
                  <c:v>34.33452544022711</c:v>
                </c:pt>
                <c:pt idx="579">
                  <c:v>34.372812394634025</c:v>
                </c:pt>
                <c:pt idx="580">
                  <c:v>34.408762612523596</c:v>
                </c:pt>
                <c:pt idx="581">
                  <c:v>34.44218668338615</c:v>
                </c:pt>
                <c:pt idx="582">
                  <c:v>34.472914895272446</c:v>
                </c:pt>
                <c:pt idx="583">
                  <c:v>34.50079648200869</c:v>
                </c:pt>
                <c:pt idx="584">
                  <c:v>34.52569887415435</c:v>
                </c:pt>
                <c:pt idx="585">
                  <c:v>34.547506979137694</c:v>
                </c:pt>
                <c:pt idx="586">
                  <c:v>34.566122510660776</c:v>
                </c:pt>
                <c:pt idx="587">
                  <c:v>34.581463383006515</c:v>
                </c:pt>
                <c:pt idx="588">
                  <c:v>34.5934631822169</c:v>
                </c:pt>
                <c:pt idx="589">
                  <c:v>34.60207072313432</c:v>
                </c:pt>
                <c:pt idx="590">
                  <c:v>34.60724969889994</c:v>
                </c:pt>
                <c:pt idx="591">
                  <c:v>34.608978427715314</c:v>
                </c:pt>
                <c:pt idx="592">
                  <c:v>34.60897842804211</c:v>
                </c:pt>
                <c:pt idx="593">
                  <c:v>34.61116486075696</c:v>
                </c:pt>
                <c:pt idx="594">
                  <c:v>34.61769726855376</c:v>
                </c:pt>
                <c:pt idx="595">
                  <c:v>34.628495669157864</c:v>
                </c:pt>
                <c:pt idx="596">
                  <c:v>34.643429032480825</c:v>
                </c:pt>
                <c:pt idx="597">
                  <c:v>34.66231855727203</c:v>
                </c:pt>
                <c:pt idx="598">
                  <c:v>34.684942007823196</c:v>
                </c:pt>
                <c:pt idx="599">
                  <c:v>34.711038887761674</c:v>
                </c:pt>
                <c:pt idx="600">
                  <c:v>34.74031620129701</c:v>
                </c:pt>
                <c:pt idx="601">
                  <c:v>34.77245454525705</c:v>
                </c:pt>
                <c:pt idx="602">
                  <c:v>34.80711428660941</c:v>
                </c:pt>
                <c:pt idx="603">
                  <c:v>34.843941606404144</c:v>
                </c:pt>
                <c:pt idx="604">
                  <c:v>34.88257422766494</c:v>
                </c:pt>
                <c:pt idx="605">
                  <c:v>34.922646686922256</c:v>
                </c:pt>
                <c:pt idx="606">
                  <c:v>34.9637950524308</c:v>
                </c:pt>
                <c:pt idx="607">
                  <c:v>35.00566103308812</c:v>
                </c:pt>
                <c:pt idx="608">
                  <c:v>35.04789545814687</c:v>
                </c:pt>
                <c:pt idx="609">
                  <c:v>35.09016113752512</c:v>
                </c:pt>
                <c:pt idx="610">
                  <c:v>35.132135135327694</c:v>
                </c:pt>
                <c:pt idx="611">
                  <c:v>35.17351050528035</c:v>
                </c:pt>
                <c:pt idx="612">
                  <c:v>35.213997546825546</c:v>
                </c:pt>
                <c:pt idx="613">
                  <c:v>35.253324645590155</c:v>
                </c:pt>
                <c:pt idx="614">
                  <c:v>35.29123876287479</c:v>
                </c:pt>
                <c:pt idx="615">
                  <c:v>35.32750563677183</c:v>
                </c:pt>
                <c:pt idx="616">
                  <c:v>35.36190975342867</c:v>
                </c:pt>
                <c:pt idx="617">
                  <c:v>35.39425414162552</c:v>
                </c:pt>
                <c:pt idx="618">
                  <c:v>35.42436003785819</c:v>
                </c:pt>
                <c:pt idx="619">
                  <c:v>35.452066462979296</c:v>
                </c:pt>
                <c:pt idx="620">
                  <c:v>35.47722974548889</c:v>
                </c:pt>
                <c:pt idx="621">
                  <c:v>35.499723020997465</c:v>
                </c:pt>
                <c:pt idx="622">
                  <c:v>35.51943573233453</c:v>
                </c:pt>
                <c:pt idx="623">
                  <c:v>35.53627315030389</c:v>
                </c:pt>
                <c:pt idx="624">
                  <c:v>35.55015593119501</c:v>
                </c:pt>
                <c:pt idx="625">
                  <c:v>35.56101972382254</c:v>
                </c:pt>
                <c:pt idx="626">
                  <c:v>35.56881483602642</c:v>
                </c:pt>
                <c:pt idx="627">
                  <c:v>35.57350596816151</c:v>
                </c:pt>
                <c:pt idx="628">
                  <c:v>35.57507201923584</c:v>
                </c:pt>
                <c:pt idx="629">
                  <c:v>35.5750720163957</c:v>
                </c:pt>
                <c:pt idx="630">
                  <c:v>35.57700424109506</c:v>
                </c:pt>
                <c:pt idx="631">
                  <c:v>35.582778228934274</c:v>
                </c:pt>
                <c:pt idx="632">
                  <c:v>35.59232648392392</c:v>
                </c:pt>
                <c:pt idx="633">
                  <c:v>35.60553826817554</c:v>
                </c:pt>
                <c:pt idx="634">
                  <c:v>35.62226215091605</c:v>
                </c:pt>
                <c:pt idx="635">
                  <c:v>35.64230939503493</c:v>
                </c:pt>
                <c:pt idx="636">
                  <c:v>35.66545802419463</c:v>
                </c:pt>
                <c:pt idx="637">
                  <c:v>35.69145738920121</c:v>
                </c:pt>
                <c:pt idx="638">
                  <c:v>35.72003304426514</c:v>
                </c:pt>
                <c:pt idx="639">
                  <c:v>35.75089174852114</c:v>
                </c:pt>
                <c:pt idx="640">
                  <c:v>35.78372642371643</c:v>
                </c:pt>
                <c:pt idx="641">
                  <c:v>35.81822092255862</c:v>
                </c:pt>
                <c:pt idx="642">
                  <c:v>35.85405449076238</c:v>
                </c:pt>
                <c:pt idx="643">
                  <c:v>35.89090583637945</c:v>
                </c:pt>
                <c:pt idx="644">
                  <c:v>35.92845674998779</c:v>
                </c:pt>
                <c:pt idx="645">
                  <c:v>35.966395246787854</c:v>
                </c:pt>
                <c:pt idx="646">
                  <c:v>36.004418225311014</c:v>
                </c:pt>
                <c:pt idx="647">
                  <c:v>36.04223365660192</c:v>
                </c:pt>
                <c:pt idx="648">
                  <c:v>36.079562332242034</c:v>
                </c:pt>
                <c:pt idx="649">
                  <c:v>36.11613920967136</c:v>
                </c:pt>
                <c:pt idx="650">
                  <c:v>36.151714399441786</c:v>
                </c:pt>
                <c:pt idx="651">
                  <c:v>36.1860538419385</c:v>
                </c:pt>
                <c:pt idx="652">
                  <c:v>36.21893972142108</c:v>
                </c:pt>
                <c:pt idx="653">
                  <c:v>36.25017066362504</c:v>
                </c:pt>
                <c:pt idx="654">
                  <c:v>36.27956176021887</c:v>
                </c:pt>
                <c:pt idx="655">
                  <c:v>36.30694445963166</c:v>
                </c:pt>
                <c:pt idx="656">
                  <c:v>36.33216635955309</c:v>
                </c:pt>
                <c:pt idx="657">
                  <c:v>36.35509093206467</c:v>
                </c:pt>
                <c:pt idx="658">
                  <c:v>36.375597208109056</c:v>
                </c:pt>
                <c:pt idx="659">
                  <c:v>36.393579443987356</c:v>
                </c:pt>
                <c:pt idx="660">
                  <c:v>36.40894678888078</c:v>
                </c:pt>
                <c:pt idx="661">
                  <c:v>36.42162296906229</c:v>
                </c:pt>
                <c:pt idx="662">
                  <c:v>36.43154600150505</c:v>
                </c:pt>
                <c:pt idx="663">
                  <c:v>36.438667946984864</c:v>
                </c:pt>
                <c:pt idx="664">
                  <c:v>36.44295471048416</c:v>
                </c:pt>
                <c:pt idx="665">
                  <c:v>36.44438589488596</c:v>
                </c:pt>
              </c:numCache>
            </c:numRef>
          </c:yVal>
          <c:smooth val="0"/>
        </c:ser>
        <c:ser>
          <c:idx val="1"/>
          <c:order val="1"/>
          <c:tx>
            <c:v>Multipath Profile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trendline>
            <c:trendlineType val="poly"/>
            <c:order val="4"/>
            <c:dispEq val="1"/>
            <c:dispRSqr val="1"/>
            <c:trendlineLbl>
              <c:layout>
                <c:manualLayout>
                  <c:x val="0"/>
                  <c:y val="0"/>
                </c:manualLayout>
              </c:layout>
              <c:numFmt formatCode="General"/>
            </c:trendlineLbl>
          </c:trendline>
          <c:xVal>
            <c:numRef>
              <c:f>'Echo-Geometry-Forward'!$C$182:$C$847</c:f>
              <c:numCache>
                <c:ptCount val="6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0.12579041527573534</c:v>
                </c:pt>
                <c:pt idx="52">
                  <c:v>0.24268203241491856</c:v>
                </c:pt>
                <c:pt idx="53">
                  <c:v>0.3492418698605629</c:v>
                </c:pt>
                <c:pt idx="54">
                  <c:v>0.44655093183482036</c:v>
                </c:pt>
                <c:pt idx="55">
                  <c:v>0.535503011363182</c:v>
                </c:pt>
                <c:pt idx="56">
                  <c:v>0.6168446416551499</c:v>
                </c:pt>
                <c:pt idx="57">
                  <c:v>0.6912047359111486</c:v>
                </c:pt>
                <c:pt idx="58">
                  <c:v>0.7591169386679641</c:v>
                </c:pt>
                <c:pt idx="59">
                  <c:v>0.821036725043624</c:v>
                </c:pt>
                <c:pt idx="60">
                  <c:v>0.8773546488529538</c:v>
                </c:pt>
                <c:pt idx="61">
                  <c:v>0.928406721725584</c:v>
                </c:pt>
                <c:pt idx="62">
                  <c:v>0.9744826233854481</c:v>
                </c:pt>
                <c:pt idx="63">
                  <c:v>1.0158322497591838</c:v>
                </c:pt>
                <c:pt idx="64">
                  <c:v>1.0526709704674493</c:v>
                </c:pt>
                <c:pt idx="65">
                  <c:v>1.0851838713699071</c:v>
                </c:pt>
                <c:pt idx="66">
                  <c:v>1.1135291887555838</c:v>
                </c:pt>
                <c:pt idx="67">
                  <c:v>1.137841091276482</c:v>
                </c:pt>
                <c:pt idx="68">
                  <c:v>1.1582319282854212</c:v>
                </c:pt>
                <c:pt idx="69">
                  <c:v>1.174794035075397</c:v>
                </c:pt>
                <c:pt idx="70">
                  <c:v>1.187601163997036</c:v>
                </c:pt>
                <c:pt idx="71">
                  <c:v>1.1967095936918712</c:v>
                </c:pt>
                <c:pt idx="72">
                  <c:v>1.2021589553833103</c:v>
                </c:pt>
                <c:pt idx="73">
                  <c:v>1.2039728043117555</c:v>
                </c:pt>
                <c:pt idx="74">
                  <c:v>0</c:v>
                </c:pt>
                <c:pt idx="75">
                  <c:v>0</c:v>
                </c:pt>
                <c:pt idx="76">
                  <c:v>0</c:v>
                </c:pt>
                <c:pt idx="77">
                  <c:v>0</c:v>
                </c:pt>
                <c:pt idx="78">
                  <c:v>0</c:v>
                </c:pt>
                <c:pt idx="79">
                  <c:v>0</c:v>
                </c:pt>
                <c:pt idx="80">
                  <c:v>0</c:v>
                </c:pt>
                <c:pt idx="81">
                  <c:v>0</c:v>
                </c:pt>
                <c:pt idx="82">
                  <c:v>0</c:v>
                </c:pt>
                <c:pt idx="83">
                  <c:v>0.06377782366225032</c:v>
                </c:pt>
                <c:pt idx="84">
                  <c:v>0.25855395149462923</c:v>
                </c:pt>
                <c:pt idx="85">
                  <c:v>0.4316711506996294</c:v>
                </c:pt>
                <c:pt idx="86">
                  <c:v>0.5866601309147207</c:v>
                </c:pt>
                <c:pt idx="87">
                  <c:v>0.7262081369769825</c:v>
                </c:pt>
                <c:pt idx="88">
                  <c:v>0.8524088028834171</c:v>
                </c:pt>
                <c:pt idx="89">
                  <c:v>0.9669254576319601</c:v>
                </c:pt>
                <c:pt idx="90">
                  <c:v>1.0711015113477174</c:v>
                </c:pt>
                <c:pt idx="91">
                  <c:v>1.166037236022132</c:v>
                </c:pt>
                <c:pt idx="92">
                  <c:v>1.2526445054035502</c:v>
                </c:pt>
                <c:pt idx="93">
                  <c:v>1.3316866692218494</c:v>
                </c:pt>
                <c:pt idx="94">
                  <c:v>1.403808152690611</c:v>
                </c:pt>
                <c:pt idx="95">
                  <c:v>1.469556798711102</c:v>
                </c:pt>
                <c:pt idx="96">
                  <c:v>1.5294009834331563</c:v>
                </c:pt>
                <c:pt idx="97">
                  <c:v>1.5837429006796668</c:v>
                </c:pt>
                <c:pt idx="98">
                  <c:v>1.63292899232038</c:v>
                </c:pt>
                <c:pt idx="99">
                  <c:v>1.6772582202334247</c:v>
                </c:pt>
                <c:pt idx="100">
                  <c:v>1.7169886825767866</c:v>
                </c:pt>
                <c:pt idx="101">
                  <c:v>1.7523429425601897</c:v>
                </c:pt>
                <c:pt idx="102">
                  <c:v>1.7835123425818518</c:v>
                </c:pt>
                <c:pt idx="103">
                  <c:v>1.8106605080272173</c:v>
                </c:pt>
                <c:pt idx="104">
                  <c:v>1.8339261949882186</c:v>
                </c:pt>
                <c:pt idx="105">
                  <c:v>1.853425599118017</c:v>
                </c:pt>
                <c:pt idx="106">
                  <c:v>1.8692542150039637</c:v>
                </c:pt>
                <c:pt idx="107">
                  <c:v>1.8814883141940912</c:v>
                </c:pt>
                <c:pt idx="108">
                  <c:v>1.8901860934943373</c:v>
                </c:pt>
                <c:pt idx="109">
                  <c:v>1.8953885320330035</c:v>
                </c:pt>
                <c:pt idx="110">
                  <c:v>1.8971199848486675</c:v>
                </c:pt>
                <c:pt idx="111">
                  <c:v>0</c:v>
                </c:pt>
                <c:pt idx="112">
                  <c:v>0</c:v>
                </c:pt>
                <c:pt idx="113">
                  <c:v>0</c:v>
                </c:pt>
                <c:pt idx="114">
                  <c:v>0.0948886206521736</c:v>
                </c:pt>
                <c:pt idx="115">
                  <c:v>0.6427728072484294</c:v>
                </c:pt>
                <c:pt idx="116">
                  <c:v>1.056083826879288</c:v>
                </c:pt>
                <c:pt idx="117">
                  <c:v>1.3834305765984547</c:v>
                </c:pt>
                <c:pt idx="118">
                  <c:v>1.651156107868539</c:v>
                </c:pt>
                <c:pt idx="119">
                  <c:v>1.875227806612547</c:v>
                </c:pt>
                <c:pt idx="120">
                  <c:v>2.066072907976614</c:v>
                </c:pt>
                <c:pt idx="121">
                  <c:v>2.230868300227028</c:v>
                </c:pt>
                <c:pt idx="122">
                  <c:v>2.3747498763942505</c:v>
                </c:pt>
                <c:pt idx="123">
                  <c:v>2.5015053585776004</c:v>
                </c:pt>
                <c:pt idx="124">
                  <c:v>2.613996546177121</c:v>
                </c:pt>
                <c:pt idx="125">
                  <c:v>2.7144293008994347</c:v>
                </c:pt>
                <c:pt idx="126">
                  <c:v>2.8045328496544903</c:v>
                </c:pt>
                <c:pt idx="127">
                  <c:v>2.8856825761581275</c:v>
                </c:pt>
                <c:pt idx="128">
                  <c:v>2.958986277353123</c:v>
                </c:pt>
                <c:pt idx="129">
                  <c:v>3.0253460722603784</c:v>
                </c:pt>
                <c:pt idx="130">
                  <c:v>3.0855036662770137</c:v>
                </c:pt>
                <c:pt idx="131">
                  <c:v>3.140073985532148</c:v>
                </c:pt>
                <c:pt idx="132">
                  <c:v>3.189570528720966</c:v>
                </c:pt>
                <c:pt idx="133">
                  <c:v>3.2344247197560225</c:v>
                </c:pt>
                <c:pt idx="134">
                  <c:v>3.2750008484124713</c:v>
                </c:pt>
                <c:pt idx="135">
                  <c:v>3.3116077207621113</c:v>
                </c:pt>
                <c:pt idx="136">
                  <c:v>3.344507824101997</c:v>
                </c:pt>
                <c:pt idx="137">
                  <c:v>3.3739245913144438</c:v>
                </c:pt>
                <c:pt idx="138">
                  <c:v>3.4000481948953643</c:v>
                </c:pt>
                <c:pt idx="139">
                  <c:v>3.4230401904196013</c:v>
                </c:pt>
                <c:pt idx="140">
                  <c:v>3.4430372492575727</c:v>
                </c:pt>
                <c:pt idx="141">
                  <c:v>3.460154161730993</c:v>
                </c:pt>
                <c:pt idx="142">
                  <c:v>3.4744862483478167</c:v>
                </c:pt>
                <c:pt idx="143">
                  <c:v>3.4861112839724013</c:v>
                </c:pt>
                <c:pt idx="144">
                  <c:v>3.4950910147422323</c:v>
                </c:pt>
                <c:pt idx="145">
                  <c:v>3.5014723280851348</c:v>
                </c:pt>
                <c:pt idx="146">
                  <c:v>3.5052881207631867</c:v>
                </c:pt>
                <c:pt idx="147">
                  <c:v>3.5065578972811196</c:v>
                </c:pt>
                <c:pt idx="148">
                  <c:v>0</c:v>
                </c:pt>
                <c:pt idx="149">
                  <c:v>1.0674515147614556</c:v>
                </c:pt>
                <c:pt idx="150">
                  <c:v>1.7596464636745752</c:v>
                </c:pt>
                <c:pt idx="151">
                  <c:v>2.1635237121887116</c:v>
                </c:pt>
                <c:pt idx="152">
                  <c:v>2.4489810837450467</c:v>
                </c:pt>
                <c:pt idx="153">
                  <c:v>2.6692613879805793</c:v>
                </c:pt>
                <c:pt idx="154">
                  <c:v>2.8480789488575735</c:v>
                </c:pt>
                <c:pt idx="155">
                  <c:v>2.9980821753849476</c:v>
                </c:pt>
                <c:pt idx="156">
                  <c:v>3.126819432839006</c:v>
                </c:pt>
                <c:pt idx="157">
                  <c:v>3.2391578989501966</c:v>
                </c:pt>
                <c:pt idx="158">
                  <c:v>3.338419115973121</c:v>
                </c:pt>
                <c:pt idx="159">
                  <c:v>3.426970414691707</c:v>
                </c:pt>
                <c:pt idx="160">
                  <c:v>3.506557897319982</c:v>
                </c:pt>
                <c:pt idx="161">
                  <c:v>3.578505667703999</c:v>
                </c:pt>
                <c:pt idx="162">
                  <c:v>3.6438410070587794</c:v>
                </c:pt>
                <c:pt idx="163">
                  <c:v>3.703376247670663</c:v>
                </c:pt>
                <c:pt idx="164">
                  <c:v>3.7577641570410525</c:v>
                </c:pt>
                <c:pt idx="165">
                  <c:v>3.8075364893742005</c:v>
                </c:pt>
                <c:pt idx="166">
                  <c:v>3.8531314875999545</c:v>
                </c:pt>
                <c:pt idx="167">
                  <c:v>3.894913925336234</c:v>
                </c:pt>
                <c:pt idx="168">
                  <c:v>3.9331899866928706</c:v>
                </c:pt>
                <c:pt idx="169">
                  <c:v>3.968218495431709</c:v>
                </c:pt>
                <c:pt idx="170">
                  <c:v>4.0002195117832295</c:v>
                </c:pt>
                <c:pt idx="171">
                  <c:v>4.029380997655714</c:v>
                </c:pt>
                <c:pt idx="172">
                  <c:v>4.055864041654036</c:v>
                </c:pt>
                <c:pt idx="173">
                  <c:v>4.079806994411506</c:v>
                </c:pt>
                <c:pt idx="174">
                  <c:v>4.101328768039731</c:v>
                </c:pt>
                <c:pt idx="175">
                  <c:v>4.12053148596974</c:v>
                </c:pt>
                <c:pt idx="176">
                  <c:v>4.137502621522028</c:v>
                </c:pt>
                <c:pt idx="177">
                  <c:v>4.152316728993814</c:v>
                </c:pt>
                <c:pt idx="178">
                  <c:v>4.1650368457823905</c:v>
                </c:pt>
                <c:pt idx="179">
                  <c:v>4.175715625312524</c:v>
                </c:pt>
                <c:pt idx="180">
                  <c:v>4.184396246413941</c:v>
                </c:pt>
                <c:pt idx="181">
                  <c:v>4.1911131339888446</c:v>
                </c:pt>
                <c:pt idx="182">
                  <c:v>4.195892517390452</c:v>
                </c:pt>
                <c:pt idx="183">
                  <c:v>4.198752846233106</c:v>
                </c:pt>
                <c:pt idx="184">
                  <c:v>4.199705077852434</c:v>
                </c:pt>
                <c:pt idx="185">
                  <c:v>3.5065578973156852</c:v>
                </c:pt>
                <c:pt idx="186">
                  <c:v>3.517783133980413</c:v>
                </c:pt>
                <c:pt idx="187">
                  <c:v>3.5493009558829707</c:v>
                </c:pt>
                <c:pt idx="188">
                  <c:v>3.5959262585093645</c:v>
                </c:pt>
                <c:pt idx="189">
                  <c:v>3.6519099244782858</c:v>
                </c:pt>
                <c:pt idx="190">
                  <c:v>3.7125553324537037</c:v>
                </c:pt>
                <c:pt idx="191">
                  <c:v>3.7746120791697817</c:v>
                </c:pt>
                <c:pt idx="192">
                  <c:v>3.836041001495027</c:v>
                </c:pt>
                <c:pt idx="193">
                  <c:v>3.89564735088942</c:v>
                </c:pt>
                <c:pt idx="194">
                  <c:v>3.9527767495459916</c:v>
                </c:pt>
                <c:pt idx="195">
                  <c:v>4.007105762842242</c:v>
                </c:pt>
                <c:pt idx="196">
                  <c:v>4.058508293540589</c:v>
                </c:pt>
                <c:pt idx="197">
                  <c:v>4.1069731819860165</c:v>
                </c:pt>
                <c:pt idx="198">
                  <c:v>4.152554134450142</c:v>
                </c:pt>
                <c:pt idx="199">
                  <c:v>4.195339507488616</c:v>
                </c:pt>
                <c:pt idx="200">
                  <c:v>4.235434171683876</c:v>
                </c:pt>
                <c:pt idx="201">
                  <c:v>4.272948713745761</c:v>
                </c:pt>
                <c:pt idx="202">
                  <c:v>4.307993104725377</c:v>
                </c:pt>
                <c:pt idx="203">
                  <c:v>4.340673091672383</c:v>
                </c:pt>
                <c:pt idx="204">
                  <c:v>4.37108825010027</c:v>
                </c:pt>
                <c:pt idx="205">
                  <c:v>4.399331045283679</c:v>
                </c:pt>
                <c:pt idx="206">
                  <c:v>4.425486500016171</c:v>
                </c:pt>
                <c:pt idx="207">
                  <c:v>4.449632219369869</c:v>
                </c:pt>
                <c:pt idx="208">
                  <c:v>4.471838617433426</c:v>
                </c:pt>
                <c:pt idx="209">
                  <c:v>4.49216924975975</c:v>
                </c:pt>
                <c:pt idx="210">
                  <c:v>4.510681192037547</c:v>
                </c:pt>
                <c:pt idx="211">
                  <c:v>4.52742542862915</c:v>
                </c:pt>
                <c:pt idx="212">
                  <c:v>4.542447229188685</c:v>
                </c:pt>
                <c:pt idx="213">
                  <c:v>4.555786500742875</c:v>
                </c:pt>
                <c:pt idx="214">
                  <c:v>4.567478108351336</c:v>
                </c:pt>
                <c:pt idx="215">
                  <c:v>4.577552161004219</c:v>
                </c:pt>
                <c:pt idx="216">
                  <c:v>4.586034261549868</c:v>
                </c:pt>
                <c:pt idx="217">
                  <c:v>4.592945720676616</c:v>
                </c:pt>
                <c:pt idx="218">
                  <c:v>4.598303735623947</c:v>
                </c:pt>
                <c:pt idx="219">
                  <c:v>4.602121534577278</c:v>
                </c:pt>
                <c:pt idx="220">
                  <c:v>4.604408487742484</c:v>
                </c:pt>
                <c:pt idx="221">
                  <c:v>4.605170185968655</c:v>
                </c:pt>
                <c:pt idx="222">
                  <c:v>4.199705077874869</c:v>
                </c:pt>
                <c:pt idx="223">
                  <c:v>4.203488841162771</c:v>
                </c:pt>
                <c:pt idx="224">
                  <c:v>4.2145623598111905</c:v>
                </c:pt>
                <c:pt idx="225">
                  <c:v>4.2321588037252535</c:v>
                </c:pt>
                <c:pt idx="226">
                  <c:v>4.255189360241662</c:v>
                </c:pt>
                <c:pt idx="227">
                  <c:v>4.28243894908187</c:v>
                </c:pt>
                <c:pt idx="228">
                  <c:v>4.312727321116692</c:v>
                </c:pt>
                <c:pt idx="229">
                  <c:v>4.345008242901356</c:v>
                </c:pt>
                <c:pt idx="230">
                  <c:v>4.378411059065465</c:v>
                </c:pt>
                <c:pt idx="231">
                  <c:v>4.412242889923779</c:v>
                </c:pt>
                <c:pt idx="232">
                  <c:v>4.445969931719213</c:v>
                </c:pt>
                <c:pt idx="233">
                  <c:v>4.479190952989163</c:v>
                </c:pt>
                <c:pt idx="234">
                  <c:v>4.511610436062362</c:v>
                </c:pt>
                <c:pt idx="235">
                  <c:v>4.5430147892308765</c:v>
                </c:pt>
                <c:pt idx="236">
                  <c:v>4.573252713218125</c:v>
                </c:pt>
                <c:pt idx="237">
                  <c:v>4.602219645686836</c:v>
                </c:pt>
                <c:pt idx="238">
                  <c:v>4.6298457379239775</c:v>
                </c:pt>
                <c:pt idx="239">
                  <c:v>4.656086701395278</c:v>
                </c:pt>
                <c:pt idx="240">
                  <c:v>4.680916902939531</c:v>
                </c:pt>
                <c:pt idx="241">
                  <c:v>4.704324184395454</c:v>
                </c:pt>
                <c:pt idx="242">
                  <c:v>4.726305987853593</c:v>
                </c:pt>
                <c:pt idx="243">
                  <c:v>4.746866462142452</c:v>
                </c:pt>
                <c:pt idx="244">
                  <c:v>4.7660143038104374</c:v>
                </c:pt>
                <c:pt idx="245">
                  <c:v>4.783761146898957</c:v>
                </c:pt>
                <c:pt idx="246">
                  <c:v>4.800120362545962</c:v>
                </c:pt>
                <c:pt idx="247">
                  <c:v>4.815106164721013</c:v>
                </c:pt>
                <c:pt idx="248">
                  <c:v>4.828732944765019</c:v>
                </c:pt>
                <c:pt idx="249">
                  <c:v>4.841014777044116</c:v>
                </c:pt>
                <c:pt idx="250">
                  <c:v>4.851965052624455</c:v>
                </c:pt>
                <c:pt idx="251">
                  <c:v>4.861596208730056</c:v>
                </c:pt>
                <c:pt idx="252">
                  <c:v>4.869919529833788</c:v>
                </c:pt>
                <c:pt idx="253">
                  <c:v>4.876945002277232</c:v>
                </c:pt>
                <c:pt idx="254">
                  <c:v>4.882681208855481</c:v>
                </c:pt>
                <c:pt idx="255">
                  <c:v>4.8871352532354555</c:v>
                </c:pt>
                <c:pt idx="256">
                  <c:v>4.89031270669577</c:v>
                </c:pt>
                <c:pt idx="257">
                  <c:v>4.892217571703027</c:v>
                </c:pt>
                <c:pt idx="258">
                  <c:v>4.8928522584263945</c:v>
                </c:pt>
                <c:pt idx="259">
                  <c:v>4.605170185951087</c:v>
                </c:pt>
                <c:pt idx="260">
                  <c:v>4.607277570071066</c:v>
                </c:pt>
                <c:pt idx="261">
                  <c:v>4.613505430115412</c:v>
                </c:pt>
                <c:pt idx="262">
                  <c:v>4.6235843058688735</c:v>
                </c:pt>
                <c:pt idx="263">
                  <c:v>4.6371058023407885</c:v>
                </c:pt>
                <c:pt idx="264">
                  <c:v>4.653571584431976</c:v>
                </c:pt>
                <c:pt idx="265">
                  <c:v>4.672443583489194</c:v>
                </c:pt>
                <c:pt idx="266">
                  <c:v>4.693186544243132</c:v>
                </c:pt>
                <c:pt idx="267">
                  <c:v>4.715298553265326</c:v>
                </c:pt>
                <c:pt idx="268">
                  <c:v>4.7383292234599566</c:v>
                </c:pt>
                <c:pt idx="269">
                  <c:v>4.761887642885584</c:v>
                </c:pt>
                <c:pt idx="270">
                  <c:v>4.785643051351596</c:v>
                </c:pt>
                <c:pt idx="271">
                  <c:v>4.809321038247207</c:v>
                </c:pt>
                <c:pt idx="272">
                  <c:v>4.832697434394834</c:v>
                </c:pt>
                <c:pt idx="273">
                  <c:v>4.855591380167219</c:v>
                </c:pt>
                <c:pt idx="274">
                  <c:v>4.877858472369722</c:v>
                </c:pt>
                <c:pt idx="275">
                  <c:v>4.89938447288441</c:v>
                </c:pt>
                <c:pt idx="276">
                  <c:v>4.920079788349097</c:v>
                </c:pt>
                <c:pt idx="277">
                  <c:v>4.939874766837222</c:v>
                </c:pt>
                <c:pt idx="278">
                  <c:v>4.95871576926124</c:v>
                </c:pt>
                <c:pt idx="279">
                  <c:v>4.976561932133159</c:v>
                </c:pt>
                <c:pt idx="280">
                  <c:v>4.993382524836047</c:v>
                </c:pt>
                <c:pt idx="281">
                  <c:v>5.0091548060263955</c:v>
                </c:pt>
                <c:pt idx="282">
                  <c:v>5.023862292473601</c:v>
                </c:pt>
                <c:pt idx="283">
                  <c:v>5.0374933650927085</c:v>
                </c:pt>
                <c:pt idx="284">
                  <c:v>5.050040148728243</c:v>
                </c:pt>
                <c:pt idx="285">
                  <c:v>5.061497613210047</c:v>
                </c:pt>
                <c:pt idx="286">
                  <c:v>5.071862852833623</c:v>
                </c:pt>
                <c:pt idx="287">
                  <c:v>5.081134509602453</c:v>
                </c:pt>
                <c:pt idx="288">
                  <c:v>5.08931231238264</c:v>
                </c:pt>
                <c:pt idx="289">
                  <c:v>5.096396709718664</c:v>
                </c:pt>
                <c:pt idx="290">
                  <c:v>5.102388578626468</c:v>
                </c:pt>
                <c:pt idx="291">
                  <c:v>5.107288995395892</c:v>
                </c:pt>
                <c:pt idx="292">
                  <c:v>5.111099057461659</c:v>
                </c:pt>
                <c:pt idx="293">
                  <c:v>5.113819747882371</c:v>
                </c:pt>
                <c:pt idx="294">
                  <c:v>5.115451836021374</c:v>
                </c:pt>
                <c:pt idx="295">
                  <c:v>5.115995809745289</c:v>
                </c:pt>
                <c:pt idx="296">
                  <c:v>4.892852258371013</c:v>
                </c:pt>
                <c:pt idx="297">
                  <c:v>4.894276201862181</c:v>
                </c:pt>
                <c:pt idx="298">
                  <c:v>4.898501273060664</c:v>
                </c:pt>
                <c:pt idx="299">
                  <c:v>4.905391893968683</c:v>
                </c:pt>
                <c:pt idx="300">
                  <c:v>4.9147367560919015</c:v>
                </c:pt>
                <c:pt idx="301">
                  <c:v>4.926267637155832</c:v>
                </c:pt>
                <c:pt idx="302">
                  <c:v>4.939680532573431</c:v>
                </c:pt>
                <c:pt idx="303">
                  <c:v>4.954655928433728</c:v>
                </c:pt>
                <c:pt idx="304">
                  <c:v>4.970875965320385</c:v>
                </c:pt>
                <c:pt idx="305">
                  <c:v>4.98803738355747</c:v>
                </c:pt>
                <c:pt idx="306">
                  <c:v>5.005860124216367</c:v>
                </c:pt>
                <c:pt idx="307">
                  <c:v>5.0240921063107</c:v>
                </c:pt>
                <c:pt idx="308">
                  <c:v>5.042511002698871</c:v>
                </c:pt>
                <c:pt idx="309">
                  <c:v>5.060923882746606</c:v>
                </c:pt>
                <c:pt idx="310">
                  <c:v>5.079165486887706</c:v>
                </c:pt>
                <c:pt idx="311">
                  <c:v>5.097095734813441</c:v>
                </c:pt>
                <c:pt idx="312">
                  <c:v>5.114596901028769</c:v>
                </c:pt>
                <c:pt idx="313">
                  <c:v>5.131570746910742</c:v>
                </c:pt>
                <c:pt idx="314">
                  <c:v>5.147935786431414</c:v>
                </c:pt>
                <c:pt idx="315">
                  <c:v>5.163624782353916</c:v>
                </c:pt>
                <c:pt idx="316">
                  <c:v>5.178582515595489</c:v>
                </c:pt>
                <c:pt idx="317">
                  <c:v>5.192763836198675</c:v>
                </c:pt>
                <c:pt idx="318">
                  <c:v>5.206131984194044</c:v>
                </c:pt>
                <c:pt idx="319">
                  <c:v>5.218657157974901</c:v>
                </c:pt>
                <c:pt idx="320">
                  <c:v>5.230315303238508</c:v>
                </c:pt>
                <c:pt idx="321">
                  <c:v>5.241087094700672</c:v>
                </c:pt>
                <c:pt idx="322">
                  <c:v>5.25095708406601</c:v>
                </c:pt>
                <c:pt idx="323">
                  <c:v>5.259912990105337</c:v>
                </c:pt>
                <c:pt idx="324">
                  <c:v>5.267945109516565</c:v>
                </c:pt>
                <c:pt idx="325">
                  <c:v>5.275045830149508</c:v>
                </c:pt>
                <c:pt idx="326">
                  <c:v>5.281209230950338</c:v>
                </c:pt>
                <c:pt idx="327">
                  <c:v>5.286430755527117</c:v>
                </c:pt>
                <c:pt idx="328">
                  <c:v>5.290706948517358</c:v>
                </c:pt>
                <c:pt idx="329">
                  <c:v>5.294035245953428</c:v>
                </c:pt>
                <c:pt idx="330">
                  <c:v>5.29641381259397</c:v>
                </c:pt>
                <c:pt idx="331">
                  <c:v>5.297841420752816</c:v>
                </c:pt>
                <c:pt idx="332">
                  <c:v>5.2983173665431105</c:v>
                </c:pt>
                <c:pt idx="333">
                  <c:v>5.1159958096852</c:v>
                </c:pt>
                <c:pt idx="334">
                  <c:v>5.117059595423208</c:v>
                </c:pt>
                <c:pt idx="335">
                  <c:v>5.120222750064231</c:v>
                </c:pt>
                <c:pt idx="336">
                  <c:v>5.125402863297474</c:v>
                </c:pt>
                <c:pt idx="337">
                  <c:v>5.132469538177095</c:v>
                </c:pt>
                <c:pt idx="338">
                  <c:v>5.1412536366107595</c:v>
                </c:pt>
                <c:pt idx="339">
                  <c:v>5.151558187174302</c:v>
                </c:pt>
                <c:pt idx="340">
                  <c:v>5.163169561436525</c:v>
                </c:pt>
                <c:pt idx="341">
                  <c:v>5.175867765120017</c:v>
                </c:pt>
                <c:pt idx="342">
                  <c:v>5.18943507994325</c:v>
                </c:pt>
                <c:pt idx="343">
                  <c:v>5.2036627017599475</c:v>
                </c:pt>
                <c:pt idx="344">
                  <c:v>5.218355359210433</c:v>
                </c:pt>
                <c:pt idx="345">
                  <c:v>5.233334124172046</c:v>
                </c:pt>
                <c:pt idx="346">
                  <c:v>5.248437742027929</c:v>
                </c:pt>
                <c:pt idx="347">
                  <c:v>5.263522840427586</c:v>
                </c:pt>
                <c:pt idx="348">
                  <c:v>5.278463350570698</c:v>
                </c:pt>
                <c:pt idx="349">
                  <c:v>5.293149422243266</c:v>
                </c:pt>
                <c:pt idx="350">
                  <c:v>5.307486052333786</c:v>
                </c:pt>
                <c:pt idx="351">
                  <c:v>5.321391588077473</c:v>
                </c:pt>
                <c:pt idx="352">
                  <c:v>5.334796216516007</c:v>
                </c:pt>
                <c:pt idx="353">
                  <c:v>5.347640512361393</c:v>
                </c:pt>
                <c:pt idx="354">
                  <c:v>5.359874087136143</c:v>
                </c:pt>
                <c:pt idx="355">
                  <c:v>5.371454361635219</c:v>
                </c:pt>
                <c:pt idx="356">
                  <c:v>5.382345469641757</c:v>
                </c:pt>
                <c:pt idx="357">
                  <c:v>5.392517291753245</c:v>
                </c:pt>
                <c:pt idx="358">
                  <c:v>5.401944612725047</c:v>
                </c:pt>
                <c:pt idx="359">
                  <c:v>5.410606392803378</c:v>
                </c:pt>
                <c:pt idx="360">
                  <c:v>5.4184851422674285</c:v>
                </c:pt>
                <c:pt idx="361">
                  <c:v>5.425566388229649</c:v>
                </c:pt>
                <c:pt idx="362">
                  <c:v>5.431838223234329</c:v>
                </c:pt>
                <c:pt idx="363">
                  <c:v>5.437290926062635</c:v>
                </c:pt>
                <c:pt idx="364">
                  <c:v>5.441916646210618</c:v>
                </c:pt>
                <c:pt idx="365">
                  <c:v>5.4457091446370525</c:v>
                </c:pt>
                <c:pt idx="366">
                  <c:v>5.448663584510571</c:v>
                </c:pt>
                <c:pt idx="367">
                  <c:v>5.450776366781716</c:v>
                </c:pt>
                <c:pt idx="368">
                  <c:v>5.452045006448987</c:v>
                </c:pt>
                <c:pt idx="369">
                  <c:v>5.4524680463736805</c:v>
                </c:pt>
                <c:pt idx="370">
                  <c:v>5.298317366606364</c:v>
                </c:pt>
                <c:pt idx="371">
                  <c:v>5.299161918588982</c:v>
                </c:pt>
                <c:pt idx="372">
                  <c:v>5.301676451953288</c:v>
                </c:pt>
                <c:pt idx="373">
                  <c:v>5.305804820508197</c:v>
                </c:pt>
                <c:pt idx="374">
                  <c:v>5.311457351952259</c:v>
                </c:pt>
                <c:pt idx="375">
                  <c:v>5.318516152563927</c:v>
                </c:pt>
                <c:pt idx="376">
                  <c:v>5.326841559817265</c:v>
                </c:pt>
                <c:pt idx="377">
                  <c:v>5.3362790272717096</c:v>
                </c:pt>
                <c:pt idx="378">
                  <c:v>5.346665795691335</c:v>
                </c:pt>
                <c:pt idx="379">
                  <c:v>5.357836859020073</c:v>
                </c:pt>
                <c:pt idx="380">
                  <c:v>5.369629922934837</c:v>
                </c:pt>
                <c:pt idx="381">
                  <c:v>5.381889233384886</c:v>
                </c:pt>
                <c:pt idx="382">
                  <c:v>5.394468295167036</c:v>
                </c:pt>
                <c:pt idx="383">
                  <c:v>5.407231595764749</c:v>
                </c:pt>
                <c:pt idx="384">
                  <c:v>5.420055499925731</c:v>
                </c:pt>
                <c:pt idx="385">
                  <c:v>5.432828495348002</c:v>
                </c:pt>
                <c:pt idx="386">
                  <c:v>5.445450960993178</c:v>
                </c:pt>
                <c:pt idx="387">
                  <c:v>5.457834607415358</c:v>
                </c:pt>
                <c:pt idx="388">
                  <c:v>5.469901711016819</c:v>
                </c:pt>
                <c:pt idx="389">
                  <c:v>5.481584236529213</c:v>
                </c:pt>
                <c:pt idx="390">
                  <c:v>5.492822917199879</c:v>
                </c:pt>
                <c:pt idx="391">
                  <c:v>5.503566341421092</c:v>
                </c:pt>
                <c:pt idx="392">
                  <c:v>5.513770078114785</c:v>
                </c:pt>
                <c:pt idx="393">
                  <c:v>5.523395860737399</c:v>
                </c:pt>
                <c:pt idx="394">
                  <c:v>5.532410840700187</c:v>
                </c:pt>
                <c:pt idx="395">
                  <c:v>5.540786914646666</c:v>
                </c:pt>
                <c:pt idx="396">
                  <c:v>5.548500125769077</c:v>
                </c:pt>
                <c:pt idx="397">
                  <c:v>5.555530136646896</c:v>
                </c:pt>
                <c:pt idx="398">
                  <c:v>5.561859769521449</c:v>
                </c:pt>
                <c:pt idx="399">
                  <c:v>5.567474609147205</c:v>
                </c:pt>
                <c:pt idx="400">
                  <c:v>5.5723626631309235</c:v>
                </c:pt>
                <c:pt idx="401">
                  <c:v>5.576514074801487</c:v>
                </c:pt>
                <c:pt idx="402">
                  <c:v>5.579920884015221</c:v>
                </c:pt>
                <c:pt idx="403">
                  <c:v>5.582576831803846</c:v>
                </c:pt>
                <c:pt idx="404">
                  <c:v>5.584477205354191</c:v>
                </c:pt>
                <c:pt idx="405">
                  <c:v>5.585618720431717</c:v>
                </c:pt>
                <c:pt idx="406">
                  <c:v>5.5859994390011245</c:v>
                </c:pt>
                <c:pt idx="407">
                  <c:v>5.452468046274587</c:v>
                </c:pt>
                <c:pt idx="408">
                  <c:v>5.453166247753868</c:v>
                </c:pt>
                <c:pt idx="409">
                  <c:v>5.455246851380677</c:v>
                </c:pt>
                <c:pt idx="410">
                  <c:v>5.458668618384901</c:v>
                </c:pt>
                <c:pt idx="411">
                  <c:v>5.463365269182033</c:v>
                </c:pt>
                <c:pt idx="412">
                  <c:v>5.469248863564649</c:v>
                </c:pt>
                <c:pt idx="413">
                  <c:v>5.476213998017425</c:v>
                </c:pt>
                <c:pt idx="414">
                  <c:v>5.48414240851056</c:v>
                </c:pt>
                <c:pt idx="415">
                  <c:v>5.4929075856339535</c:v>
                </c:pt>
                <c:pt idx="416">
                  <c:v>5.502379077366913</c:v>
                </c:pt>
                <c:pt idx="417">
                  <c:v>5.512426250532853</c:v>
                </c:pt>
                <c:pt idx="418">
                  <c:v>5.522921382840254</c:v>
                </c:pt>
                <c:pt idx="419">
                  <c:v>5.533742046589641</c:v>
                </c:pt>
                <c:pt idx="420">
                  <c:v>5.54477281329877</c:v>
                </c:pt>
                <c:pt idx="421">
                  <c:v>5.5559063531254935</c:v>
                </c:pt>
                <c:pt idx="422">
                  <c:v>5.567044026261434</c:v>
                </c:pt>
                <c:pt idx="423">
                  <c:v>5.5780960700979225</c:v>
                </c:pt>
                <c:pt idx="424">
                  <c:v>5.588981481209992</c:v>
                </c:pt>
                <c:pt idx="425">
                  <c:v>5.599627679805858</c:v>
                </c:pt>
                <c:pt idx="426">
                  <c:v>5.609970029926092</c:v>
                </c:pt>
                <c:pt idx="427">
                  <c:v>5.619951273874542</c:v>
                </c:pt>
                <c:pt idx="428">
                  <c:v>5.629520925648803</c:v>
                </c:pt>
                <c:pt idx="429">
                  <c:v>5.63863465628157</c:v>
                </c:pt>
                <c:pt idx="430">
                  <c:v>5.647253694260918</c:v>
                </c:pt>
                <c:pt idx="431">
                  <c:v>5.655344256510214</c:v>
                </c:pt>
                <c:pt idx="432">
                  <c:v>5.662877019554051</c:v>
                </c:pt>
                <c:pt idx="433">
                  <c:v>5.6698266361857135</c:v>
                </c:pt>
                <c:pt idx="434">
                  <c:v>5.676171299887195</c:v>
                </c:pt>
                <c:pt idx="435">
                  <c:v>5.681892357162656</c:v>
                </c:pt>
                <c:pt idx="436">
                  <c:v>5.686973966597577</c:v>
                </c:pt>
                <c:pt idx="437">
                  <c:v>5.691402802658247</c:v>
                </c:pt>
                <c:pt idx="438">
                  <c:v>5.695167801849374</c:v>
                </c:pt>
                <c:pt idx="439">
                  <c:v>5.6982599487361085</c:v>
                </c:pt>
                <c:pt idx="440">
                  <c:v>5.700672099424239</c:v>
                </c:pt>
                <c:pt idx="441">
                  <c:v>5.7023988403152694</c:v>
                </c:pt>
                <c:pt idx="442">
                  <c:v>5.703436380266348</c:v>
                </c:pt>
                <c:pt idx="443">
                  <c:v>5.703782474660142</c:v>
                </c:pt>
                <c:pt idx="444">
                  <c:v>5.585999439058133</c:v>
                </c:pt>
                <c:pt idx="445">
                  <c:v>5.586593487837298</c:v>
                </c:pt>
                <c:pt idx="446">
                  <c:v>5.588364819593954</c:v>
                </c:pt>
                <c:pt idx="447">
                  <c:v>5.591281505876147</c:v>
                </c:pt>
                <c:pt idx="448">
                  <c:v>5.595291998660123</c:v>
                </c:pt>
                <c:pt idx="449">
                  <c:v>5.600327451214183</c:v>
                </c:pt>
                <c:pt idx="450">
                  <c:v>5.606304643356373</c:v>
                </c:pt>
                <c:pt idx="451">
                  <c:v>5.613129253125534</c:v>
                </c:pt>
                <c:pt idx="452">
                  <c:v>5.62069921876706</c:v>
                </c:pt>
                <c:pt idx="453">
                  <c:v>5.6289079674914255</c:v>
                </c:pt>
                <c:pt idx="454">
                  <c:v>5.637647339733331</c:v>
                </c:pt>
                <c:pt idx="455">
                  <c:v>5.646810097568845</c:v>
                </c:pt>
                <c:pt idx="456">
                  <c:v>5.656291963316885</c:v>
                </c:pt>
                <c:pt idx="457">
                  <c:v>5.6659931823189895</c:v>
                </c:pt>
                <c:pt idx="458">
                  <c:v>5.675819639233294</c:v>
                </c:pt>
                <c:pt idx="459">
                  <c:v>5.685683579632329</c:v>
                </c:pt>
                <c:pt idx="460">
                  <c:v>5.695503999923622</c:v>
                </c:pt>
                <c:pt idx="461">
                  <c:v>5.705206771197698</c:v>
                </c:pt>
                <c:pt idx="462">
                  <c:v>5.7147245592787606</c:v>
                </c:pt>
                <c:pt idx="463">
                  <c:v>5.723996596418582</c:v>
                </c:pt>
                <c:pt idx="464">
                  <c:v>5.732968351614581</c:v>
                </c:pt>
                <c:pt idx="465">
                  <c:v>5.7415911377694915</c:v>
                </c:pt>
                <c:pt idx="466">
                  <c:v>5.749821685672771</c:v>
                </c:pt>
                <c:pt idx="467">
                  <c:v>5.757621707521848</c:v>
                </c:pt>
                <c:pt idx="468">
                  <c:v>5.7649574665943515</c:v>
                </c:pt>
                <c:pt idx="469">
                  <c:v>5.771799364737319</c:v>
                </c:pt>
                <c:pt idx="470">
                  <c:v>5.7781215554635805</c:v>
                </c:pt>
                <c:pt idx="471">
                  <c:v>5.783901587498833</c:v>
                </c:pt>
                <c:pt idx="472">
                  <c:v>5.7891200814509025</c:v>
                </c:pt>
                <c:pt idx="473">
                  <c:v>5.793760440726652</c:v>
                </c:pt>
                <c:pt idx="474">
                  <c:v>5.797808596768809</c:v>
                </c:pt>
                <c:pt idx="475">
                  <c:v>5.801252788011864</c:v>
                </c:pt>
                <c:pt idx="476">
                  <c:v>5.804083371570182</c:v>
                </c:pt>
                <c:pt idx="477">
                  <c:v>5.806292666499206</c:v>
                </c:pt>
                <c:pt idx="478">
                  <c:v>5.807874827453799</c:v>
                </c:pt>
                <c:pt idx="479">
                  <c:v>5.808825747663072</c:v>
                </c:pt>
                <c:pt idx="480">
                  <c:v>5.809142990320386</c:v>
                </c:pt>
                <c:pt idx="481">
                  <c:v>5.809142990245115</c:v>
                </c:pt>
                <c:pt idx="482">
                  <c:v>5.809599314085056</c:v>
                </c:pt>
                <c:pt idx="483">
                  <c:v>5.810961094679131</c:v>
                </c:pt>
                <c:pt idx="484">
                  <c:v>5.813207037952672</c:v>
                </c:pt>
                <c:pt idx="485">
                  <c:v>5.816302556920764</c:v>
                </c:pt>
                <c:pt idx="486">
                  <c:v>5.820201047971909</c:v>
                </c:pt>
                <c:pt idx="487">
                  <c:v>5.824845531830782</c:v>
                </c:pt>
                <c:pt idx="488">
                  <c:v>5.830170538020549</c:v>
                </c:pt>
                <c:pt idx="489">
                  <c:v>5.836104106107343</c:v>
                </c:pt>
                <c:pt idx="490">
                  <c:v>5.842569785099995</c:v>
                </c:pt>
                <c:pt idx="491">
                  <c:v>5.849488530741491</c:v>
                </c:pt>
                <c:pt idx="492">
                  <c:v>5.856780424838768</c:v>
                </c:pt>
                <c:pt idx="493">
                  <c:v>5.864366167057318</c:v>
                </c:pt>
                <c:pt idx="494">
                  <c:v>5.8721683143493</c:v>
                </c:pt>
                <c:pt idx="495">
                  <c:v>5.880112264107998</c:v>
                </c:pt>
                <c:pt idx="496">
                  <c:v>5.888126993122055</c:v>
                </c:pt>
                <c:pt idx="497">
                  <c:v>5.896145575272348</c:v>
                </c:pt>
                <c:pt idx="498">
                  <c:v>5.904105507167098</c:v>
                </c:pt>
                <c:pt idx="499">
                  <c:v>5.911948873401788</c:v>
                </c:pt>
                <c:pt idx="500">
                  <c:v>5.91962238283265</c:v>
                </c:pt>
                <c:pt idx="501">
                  <c:v>5.927077305088109</c:v>
                </c:pt>
                <c:pt idx="502">
                  <c:v>5.9342693332918754</c:v>
                </c:pt>
                <c:pt idx="503">
                  <c:v>5.9411583952366085</c:v>
                </c:pt>
                <c:pt idx="504">
                  <c:v>5.947708431455649</c:v>
                </c:pt>
                <c:pt idx="505">
                  <c:v>5.953887155068796</c:v>
                </c:pt>
                <c:pt idx="506">
                  <c:v>5.9596658050841835</c:v>
                </c:pt>
                <c:pt idx="507">
                  <c:v>5.965018902092744</c:v>
                </c:pt>
                <c:pt idx="508">
                  <c:v>5.969924013006689</c:v>
                </c:pt>
                <c:pt idx="509">
                  <c:v>5.974361529644478</c:v>
                </c:pt>
                <c:pt idx="510">
                  <c:v>5.978314464507479</c:v>
                </c:pt>
                <c:pt idx="511">
                  <c:v>5.981768265974876</c:v>
                </c:pt>
                <c:pt idx="512">
                  <c:v>5.9847106543089525</c:v>
                </c:pt>
                <c:pt idx="513">
                  <c:v>5.987131479261511</c:v>
                </c:pt>
                <c:pt idx="514">
                  <c:v>5.989022599657714</c:v>
                </c:pt>
                <c:pt idx="515">
                  <c:v>5.990377785066253</c:v>
                </c:pt>
                <c:pt idx="516">
                  <c:v>5.991192639510761</c:v>
                </c:pt>
                <c:pt idx="517">
                  <c:v>5.991464547118712</c:v>
                </c:pt>
                <c:pt idx="518">
                  <c:v>5.991464547166289</c:v>
                </c:pt>
                <c:pt idx="519">
                  <c:v>5.9918343018788525</c:v>
                </c:pt>
                <c:pt idx="520">
                  <c:v>5.992938309420237</c:v>
                </c:pt>
                <c:pt idx="521">
                  <c:v>5.99476097250168</c:v>
                </c:pt>
                <c:pt idx="522">
                  <c:v>5.997276860256844</c:v>
                </c:pt>
                <c:pt idx="523">
                  <c:v>6.0004515130204314</c:v>
                </c:pt>
                <c:pt idx="524">
                  <c:v>6.004242490515552</c:v>
                </c:pt>
                <c:pt idx="525">
                  <c:v>6.008600596154239</c:v>
                </c:pt>
                <c:pt idx="526">
                  <c:v>6.013471204890042</c:v>
                </c:pt>
                <c:pt idx="527">
                  <c:v>6.018795623727755</c:v>
                </c:pt>
                <c:pt idx="528">
                  <c:v>6.024512421453738</c:v>
                </c:pt>
                <c:pt idx="529">
                  <c:v>6.030558675626604</c:v>
                </c:pt>
                <c:pt idx="530">
                  <c:v>6.036871098413688</c:v>
                </c:pt>
                <c:pt idx="531">
                  <c:v>6.043387016691173</c:v>
                </c:pt>
                <c:pt idx="532">
                  <c:v>6.050045194554219</c:v>
                </c:pt>
                <c:pt idx="533">
                  <c:v>6.0567864971029275</c:v>
                </c:pt>
                <c:pt idx="534">
                  <c:v>6.063554402646069</c:v>
                </c:pt>
                <c:pt idx="535">
                  <c:v>6.070295376249609</c:v>
                </c:pt>
                <c:pt idx="536">
                  <c:v>6.076959121073024</c:v>
                </c:pt>
                <c:pt idx="537">
                  <c:v>6.083498725560224</c:v>
                </c:pt>
                <c:pt idx="538">
                  <c:v>6.089870724719109</c:v>
                </c:pt>
                <c:pt idx="539">
                  <c:v>6.096035092860028</c:v>
                </c:pt>
                <c:pt idx="540">
                  <c:v>6.101955183642917</c:v>
                </c:pt>
                <c:pt idx="541">
                  <c:v>6.107597631408769</c:v>
                </c:pt>
                <c:pt idx="542">
                  <c:v>6.112932225771835</c:v>
                </c:pt>
                <c:pt idx="543">
                  <c:v>6.117931769484928</c:v>
                </c:pt>
                <c:pt idx="544">
                  <c:v>6.122571927764055</c:v>
                </c:pt>
                <c:pt idx="545">
                  <c:v>6.126831075628484</c:v>
                </c:pt>
                <c:pt idx="546">
                  <c:v>6.1306901484034215</c:v>
                </c:pt>
                <c:pt idx="547">
                  <c:v>6.134132499347333</c:v>
                </c:pt>
                <c:pt idx="548">
                  <c:v>6.13714376739268</c:v>
                </c:pt>
                <c:pt idx="549">
                  <c:v>6.139711757207336</c:v>
                </c:pt>
                <c:pt idx="550">
                  <c:v>6.141826333169936</c:v>
                </c:pt>
                <c:pt idx="551">
                  <c:v>6.143479328380813</c:v>
                </c:pt>
                <c:pt idx="552">
                  <c:v>6.144664469476137</c:v>
                </c:pt>
                <c:pt idx="553">
                  <c:v>6.14537731775394</c:v>
                </c:pt>
                <c:pt idx="554">
                  <c:v>6.1456152269499125</c:v>
                </c:pt>
                <c:pt idx="555">
                  <c:v>6.1456152270571565</c:v>
                </c:pt>
                <c:pt idx="556">
                  <c:v>6.145925719182626</c:v>
                </c:pt>
                <c:pt idx="557">
                  <c:v>6.146853109618025</c:v>
                </c:pt>
                <c:pt idx="558">
                  <c:v>6.148385257696587</c:v>
                </c:pt>
                <c:pt idx="559">
                  <c:v>6.150502316303598</c:v>
                </c:pt>
                <c:pt idx="560">
                  <c:v>6.1531772871611246</c:v>
                </c:pt>
                <c:pt idx="561">
                  <c:v>6.156376750645972</c:v>
                </c:pt>
                <c:pt idx="562">
                  <c:v>6.160061728363358</c:v>
                </c:pt>
                <c:pt idx="563">
                  <c:v>6.164188632520493</c:v>
                </c:pt>
                <c:pt idx="564">
                  <c:v>6.168710255880421</c:v>
                </c:pt>
                <c:pt idx="565">
                  <c:v>6.173576759352646</c:v>
                </c:pt>
                <c:pt idx="566">
                  <c:v>6.178736620245598</c:v>
                </c:pt>
                <c:pt idx="567">
                  <c:v>6.184137511853549</c:v>
                </c:pt>
                <c:pt idx="568">
                  <c:v>6.189727093373578</c:v>
                </c:pt>
                <c:pt idx="569">
                  <c:v>6.195453697285993</c:v>
                </c:pt>
                <c:pt idx="570">
                  <c:v>6.201266908644714</c:v>
                </c:pt>
                <c:pt idx="571">
                  <c:v>6.207118036815013</c:v>
                </c:pt>
                <c:pt idx="572">
                  <c:v>6.212960484892124</c:v>
                </c:pt>
                <c:pt idx="573">
                  <c:v>6.21875002534101</c:v>
                </c:pt>
                <c:pt idx="574">
                  <c:v>6.224444992445492</c:v>
                </c:pt>
                <c:pt idx="575">
                  <c:v>6.230006403145306</c:v>
                </c:pt>
                <c:pt idx="576">
                  <c:v>6.235398018001939</c:v>
                </c:pt>
                <c:pt idx="577">
                  <c:v>6.240586353593618</c:v>
                </c:pt>
                <c:pt idx="578">
                  <c:v>6.245540656797947</c:v>
                </c:pt>
                <c:pt idx="579">
                  <c:v>6.250232850344496</c:v>
                </c:pt>
                <c:pt idx="580">
                  <c:v>6.254637457839552</c:v>
                </c:pt>
                <c:pt idx="581">
                  <c:v>6.258731515276425</c:v>
                </c:pt>
                <c:pt idx="582">
                  <c:v>6.262494474912025</c:v>
                </c:pt>
                <c:pt idx="583">
                  <c:v>6.26590810635406</c:v>
                </c:pt>
                <c:pt idx="584">
                  <c:v>6.268956398784428</c:v>
                </c:pt>
                <c:pt idx="585">
                  <c:v>6.271625467450171</c:v>
                </c:pt>
                <c:pt idx="586">
                  <c:v>6.273903466881902</c:v>
                </c:pt>
                <c:pt idx="587">
                  <c:v>6.27578051274201</c:v>
                </c:pt>
                <c:pt idx="588">
                  <c:v>6.277248613749655</c:v>
                </c:pt>
                <c:pt idx="589">
                  <c:v>6.278301614762163</c:v>
                </c:pt>
                <c:pt idx="590">
                  <c:v>6.278935151799001</c:v>
                </c:pt>
                <c:pt idx="591">
                  <c:v>6.279146619578092</c:v>
                </c:pt>
                <c:pt idx="592">
                  <c:v>6.279146619618066</c:v>
                </c:pt>
                <c:pt idx="593">
                  <c:v>6.279414072531229</c:v>
                </c:pt>
                <c:pt idx="594">
                  <c:v>6.280213116885242</c:v>
                </c:pt>
                <c:pt idx="595">
                  <c:v>6.281533895376915</c:v>
                </c:pt>
                <c:pt idx="596">
                  <c:v>6.283360262502068</c:v>
                </c:pt>
                <c:pt idx="597">
                  <c:v>6.285670192743747</c:v>
                </c:pt>
                <c:pt idx="598">
                  <c:v>6.2884363205641725</c:v>
                </c:pt>
                <c:pt idx="599">
                  <c:v>6.291626584222426</c:v>
                </c:pt>
                <c:pt idx="600">
                  <c:v>6.29520494211574</c:v>
                </c:pt>
                <c:pt idx="601">
                  <c:v>6.299132129494804</c:v>
                </c:pt>
                <c:pt idx="602">
                  <c:v>6.303366424869324</c:v>
                </c:pt>
                <c:pt idx="603">
                  <c:v>6.307864398753755</c:v>
                </c:pt>
                <c:pt idx="604">
                  <c:v>6.312581622031222</c:v>
                </c:pt>
                <c:pt idx="605">
                  <c:v>6.317473316531969</c:v>
                </c:pt>
                <c:pt idx="606">
                  <c:v>6.322494935877747</c:v>
                </c:pt>
                <c:pt idx="607">
                  <c:v>6.32760266978768</c:v>
                </c:pt>
                <c:pt idx="608">
                  <c:v>6.332753869558389</c:v>
                </c:pt>
                <c:pt idx="609">
                  <c:v>6.33790739613952</c:v>
                </c:pt>
                <c:pt idx="610">
                  <c:v>6.343023895060358</c:v>
                </c:pt>
                <c:pt idx="611">
                  <c:v>6.348066004449839</c:v>
                </c:pt>
                <c:pt idx="612">
                  <c:v>6.352998503618947</c:v>
                </c:pt>
                <c:pt idx="613">
                  <c:v>6.357788410263674</c:v>
                </c:pt>
                <c:pt idx="614">
                  <c:v>6.362405034433665</c:v>
                </c:pt>
                <c:pt idx="615">
                  <c:v>6.366819997128176</c:v>
                </c:pt>
                <c:pt idx="616">
                  <c:v>6.3710072208450885</c:v>
                </c:pt>
                <c:pt idx="617">
                  <c:v>6.374942898719776</c:v>
                </c:pt>
                <c:pt idx="618">
                  <c:v>6.378605448127216</c:v>
                </c:pt>
                <c:pt idx="619">
                  <c:v>6.381975453841673</c:v>
                </c:pt>
                <c:pt idx="620">
                  <c:v>6.385035605095021</c:v>
                </c:pt>
                <c:pt idx="621">
                  <c:v>6.387770630174166</c:v>
                </c:pt>
                <c:pt idx="622">
                  <c:v>6.3901672315652265</c:v>
                </c:pt>
                <c:pt idx="623">
                  <c:v>6.392214024093822</c:v>
                </c:pt>
                <c:pt idx="624">
                  <c:v>6.393901478027078</c:v>
                </c:pt>
                <c:pt idx="625">
                  <c:v>6.395221868689911</c:v>
                </c:pt>
                <c:pt idx="626">
                  <c:v>6.3961692337985605</c:v>
                </c:pt>
                <c:pt idx="627">
                  <c:v>6.396739339419956</c:v>
                </c:pt>
                <c:pt idx="628">
                  <c:v>6.396929655237931</c:v>
                </c:pt>
                <c:pt idx="629">
                  <c:v>6.396929654892783</c:v>
                </c:pt>
                <c:pt idx="630">
                  <c:v>6.397164467675225</c:v>
                </c:pt>
                <c:pt idx="631">
                  <c:v>6.397866131798864</c:v>
                </c:pt>
                <c:pt idx="632">
                  <c:v>6.3990263940355305</c:v>
                </c:pt>
                <c:pt idx="633">
                  <c:v>6.400631715755528</c:v>
                </c:pt>
                <c:pt idx="634">
                  <c:v>6.402663587564553</c:v>
                </c:pt>
                <c:pt idx="635">
                  <c:v>6.405098947167146</c:v>
                </c:pt>
                <c:pt idx="636">
                  <c:v>6.407910680942734</c:v>
                </c:pt>
                <c:pt idx="637">
                  <c:v>6.411068186718061</c:v>
                </c:pt>
                <c:pt idx="638">
                  <c:v>6.414537974238135</c:v>
                </c:pt>
                <c:pt idx="639">
                  <c:v>6.418284280451605</c:v>
                </c:pt>
                <c:pt idx="640">
                  <c:v>6.42226967868378</c:v>
                </c:pt>
                <c:pt idx="641">
                  <c:v>6.426455663725238</c:v>
                </c:pt>
                <c:pt idx="642">
                  <c:v>6.430803198431014</c:v>
                </c:pt>
                <c:pt idx="643">
                  <c:v>6.435273211234141</c:v>
                </c:pt>
                <c:pt idx="644">
                  <c:v>6.4398270377093665</c:v>
                </c:pt>
                <c:pt idx="645">
                  <c:v>6.4444268027343865</c:v>
                </c:pt>
                <c:pt idx="646">
                  <c:v>6.449035742726269</c:v>
                </c:pt>
                <c:pt idx="647">
                  <c:v>6.45361846979636</c:v>
                </c:pt>
                <c:pt idx="648">
                  <c:v>6.458141181450619</c:v>
                </c:pt>
                <c:pt idx="649">
                  <c:v>6.462571820695129</c:v>
                </c:pt>
                <c:pt idx="650">
                  <c:v>6.466880192152317</c:v>
                </c:pt>
                <c:pt idx="651">
                  <c:v>6.471038040133304</c:v>
                </c:pt>
                <c:pt idx="652">
                  <c:v>6.475019094631762</c:v>
                </c:pt>
                <c:pt idx="653">
                  <c:v>6.478799090987693</c:v>
                </c:pt>
                <c:pt idx="654">
                  <c:v>6.482355768589588</c:v>
                </c:pt>
                <c:pt idx="655">
                  <c:v>6.485668853502676</c:v>
                </c:pt>
                <c:pt idx="656">
                  <c:v>6.48872002937929</c:v>
                </c:pt>
                <c:pt idx="657">
                  <c:v>6.491492900462205</c:v>
                </c:pt>
                <c:pt idx="658">
                  <c:v>6.493972949960415</c:v>
                </c:pt>
                <c:pt idx="659">
                  <c:v>6.496147496576562</c:v>
                </c:pt>
                <c:pt idx="660">
                  <c:v>6.498005651507034</c:v>
                </c:pt>
                <c:pt idx="661">
                  <c:v>6.499538277823919</c:v>
                </c:pt>
                <c:pt idx="662">
                  <c:v>6.5007379537836</c:v>
                </c:pt>
                <c:pt idx="663">
                  <c:v>6.501598941286565</c:v>
                </c:pt>
                <c:pt idx="664">
                  <c:v>6.502117160433229</c:v>
                </c:pt>
                <c:pt idx="665">
                  <c:v>6.502290170899066</c:v>
                </c:pt>
              </c:numCache>
            </c:numRef>
          </c:xVal>
          <c:yVal>
            <c:numRef>
              <c:f>'Echo-Geometry-Forward'!$D$182:$D$847</c:f>
              <c:numCache>
                <c:ptCount val="666"/>
                <c:pt idx="0">
                  <c:v>10.000000000146954</c:v>
                </c:pt>
                <c:pt idx="1">
                  <c:v>10.000333850056691</c:v>
                </c:pt>
                <c:pt idx="2">
                  <c:v>10.001332705380761</c:v>
                </c:pt>
                <c:pt idx="3">
                  <c:v>10.002988506858767</c:v>
                </c:pt>
                <c:pt idx="4">
                  <c:v>10.00528790702521</c:v>
                </c:pt>
                <c:pt idx="5">
                  <c:v>10.008212395397862</c:v>
                </c:pt>
                <c:pt idx="6">
                  <c:v>10.0117384714806</c:v>
                </c:pt>
                <c:pt idx="7">
                  <c:v>10.015837863039643</c:v>
                </c:pt>
                <c:pt idx="8">
                  <c:v>10.020477786678361</c:v>
                </c:pt>
                <c:pt idx="9">
                  <c:v>10.025621247224322</c:v>
                </c:pt>
                <c:pt idx="10">
                  <c:v>10.031227372012568</c:v>
                </c:pt>
                <c:pt idx="11">
                  <c:v>10.03725177580784</c:v>
                </c:pt>
                <c:pt idx="12">
                  <c:v>10.043646951858898</c:v>
                </c:pt>
                <c:pt idx="13">
                  <c:v>10.050362684422176</c:v>
                </c:pt>
                <c:pt idx="14">
                  <c:v>10.057346478027341</c:v>
                </c:pt>
                <c:pt idx="15">
                  <c:v>10.064543998779028</c:v>
                </c:pt>
                <c:pt idx="16">
                  <c:v>10.071899523090686</c:v>
                </c:pt>
                <c:pt idx="17">
                  <c:v>10.079356389418665</c:v>
                </c:pt>
                <c:pt idx="18">
                  <c:v>10.086857448797517</c:v>
                </c:pt>
                <c:pt idx="19">
                  <c:v>10.094345510259469</c:v>
                </c:pt>
                <c:pt idx="20">
                  <c:v>10.101763777540718</c:v>
                </c:pt>
                <c:pt idx="21">
                  <c:v>10.109056273822716</c:v>
                </c:pt>
                <c:pt idx="22">
                  <c:v>10.116168251616797</c:v>
                </c:pt>
                <c:pt idx="23">
                  <c:v>10.123046585264841</c:v>
                </c:pt>
                <c:pt idx="24">
                  <c:v>10.129640143887455</c:v>
                </c:pt>
                <c:pt idx="25">
                  <c:v>10.135900142956384</c:v>
                </c:pt>
                <c:pt idx="26">
                  <c:v>10.141780472992023</c:v>
                </c:pt>
                <c:pt idx="27">
                  <c:v>10.147238004185331</c:v>
                </c:pt>
                <c:pt idx="28">
                  <c:v>10.152232866010642</c:v>
                </c:pt>
                <c:pt idx="29">
                  <c:v>10.156728701130863</c:v>
                </c:pt>
                <c:pt idx="30">
                  <c:v>10.160692893095867</c:v>
                </c:pt>
                <c:pt idx="31">
                  <c:v>10.164096767500334</c:v>
                </c:pt>
                <c:pt idx="32">
                  <c:v>10.166915766398127</c:v>
                </c:pt>
                <c:pt idx="33">
                  <c:v>10.169129595869348</c:v>
                </c:pt>
                <c:pt idx="34">
                  <c:v>10.170722346705787</c:v>
                </c:pt>
                <c:pt idx="35">
                  <c:v>10.171682588224257</c:v>
                </c:pt>
                <c:pt idx="36">
                  <c:v>10.17200343527148</c:v>
                </c:pt>
                <c:pt idx="37">
                  <c:v>10.000000000521482</c:v>
                </c:pt>
                <c:pt idx="38">
                  <c:v>10.001739244230304</c:v>
                </c:pt>
                <c:pt idx="39">
                  <c:v>10.006939474234759</c:v>
                </c:pt>
                <c:pt idx="40">
                  <c:v>10.01554847949236</c:v>
                </c:pt>
                <c:pt idx="41">
                  <c:v>10.027480224054253</c:v>
                </c:pt>
                <c:pt idx="42">
                  <c:v>10.042616283801776</c:v>
                </c:pt>
                <c:pt idx="43">
                  <c:v>10.060807790496742</c:v>
                </c:pt>
                <c:pt idx="44">
                  <c:v>10.081877819292526</c:v>
                </c:pt>
                <c:pt idx="45">
                  <c:v>10.105624144635055</c:v>
                </c:pt>
                <c:pt idx="46">
                  <c:v>10.131822281745231</c:v>
                </c:pt>
                <c:pt idx="47">
                  <c:v>10.160228727293797</c:v>
                </c:pt>
                <c:pt idx="48">
                  <c:v>10.190584313312206</c:v>
                </c:pt>
                <c:pt idx="49">
                  <c:v>10.222617592424385</c:v>
                </c:pt>
                <c:pt idx="50">
                  <c:v>10.256048179536261</c:v>
                </c:pt>
                <c:pt idx="51">
                  <c:v>10.290589984460091</c:v>
                </c:pt>
                <c:pt idx="52">
                  <c:v>10.32595428080835</c:v>
                </c:pt>
                <c:pt idx="53">
                  <c:v>10.361852568113912</c:v>
                </c:pt>
                <c:pt idx="54">
                  <c:v>10.39799919583813</c:v>
                </c:pt>
                <c:pt idx="55">
                  <c:v>10.434113729142238</c:v>
                </c:pt>
                <c:pt idx="56">
                  <c:v>10.469923046577412</c:v>
                </c:pt>
                <c:pt idx="57">
                  <c:v>10.505163168884762</c:v>
                </c:pt>
                <c:pt idx="58">
                  <c:v>10.539580825708505</c:v>
                </c:pt>
                <c:pt idx="59">
                  <c:v>10.572934773144658</c:v>
                </c:pt>
                <c:pt idx="60">
                  <c:v>10.604996879697858</c:v>
                </c:pt>
                <c:pt idx="61">
                  <c:v>10.635553001493063</c:v>
                </c:pt>
                <c:pt idx="62">
                  <c:v>10.66440366962745</c:v>
                </c:pt>
                <c:pt idx="63">
                  <c:v>10.691364613517244</c:v>
                </c:pt>
                <c:pt idx="64">
                  <c:v>10.716267144173013</c:v>
                </c:pt>
                <c:pt idx="65">
                  <c:v>10.73895842069893</c:v>
                </c:pt>
                <c:pt idx="66">
                  <c:v>10.75930162212047</c:v>
                </c:pt>
                <c:pt idx="67">
                  <c:v>10.777176045044447</c:v>
                </c:pt>
                <c:pt idx="68">
                  <c:v>10.79247714576896</c:v>
                </c:pt>
                <c:pt idx="69">
                  <c:v>10.805116543388078</c:v>
                </c:pt>
                <c:pt idx="70">
                  <c:v>10.81502199825567</c:v>
                </c:pt>
                <c:pt idx="71">
                  <c:v>10.822137377940708</c:v>
                </c:pt>
                <c:pt idx="72">
                  <c:v>10.826422620562946</c:v>
                </c:pt>
                <c:pt idx="73">
                  <c:v>10.827853703153302</c:v>
                </c:pt>
                <c:pt idx="74">
                  <c:v>9.9999999998258</c:v>
                </c:pt>
                <c:pt idx="75">
                  <c:v>10.003670854442175</c:v>
                </c:pt>
                <c:pt idx="76">
                  <c:v>10.014635957944853</c:v>
                </c:pt>
                <c:pt idx="77">
                  <c:v>10.032754231592506</c:v>
                </c:pt>
                <c:pt idx="78">
                  <c:v>10.057794804296957</c:v>
                </c:pt>
                <c:pt idx="79">
                  <c:v>10.089443149159392</c:v>
                </c:pt>
                <c:pt idx="80">
                  <c:v>10.127309191094087</c:v>
                </c:pt>
                <c:pt idx="81">
                  <c:v>10.170936957721944</c:v>
                </c:pt>
                <c:pt idx="82">
                  <c:v>10.219815293363382</c:v>
                </c:pt>
                <c:pt idx="83">
                  <c:v>10.273389142731393</c:v>
                </c:pt>
                <c:pt idx="84">
                  <c:v>10.33107093345687</c:v>
                </c:pt>
                <c:pt idx="85">
                  <c:v>10.392251638204492</c:v>
                </c:pt>
                <c:pt idx="86">
                  <c:v>10.456311169129965</c:v>
                </c:pt>
                <c:pt idx="87">
                  <c:v>10.52262784046621</c:v>
                </c:pt>
                <c:pt idx="88">
                  <c:v>10.590586720455757</c:v>
                </c:pt>
                <c:pt idx="89">
                  <c:v>10.659586774570865</c:v>
                </c:pt>
                <c:pt idx="90">
                  <c:v>10.729046772897753</c:v>
                </c:pt>
                <c:pt idx="91">
                  <c:v>10.798409992705299</c:v>
                </c:pt>
                <c:pt idx="92">
                  <c:v>10.867147791436395</c:v>
                </c:pt>
                <c:pt idx="93">
                  <c:v>10.934762155992887</c:v>
                </c:pt>
                <c:pt idx="94">
                  <c:v>11.000787352599257</c:v>
                </c:pt>
                <c:pt idx="95">
                  <c:v>11.064790809685734</c:v>
                </c:pt>
                <c:pt idx="96">
                  <c:v>11.126373366321305</c:v>
                </c:pt>
                <c:pt idx="97">
                  <c:v>11.185169012906954</c:v>
                </c:pt>
                <c:pt idx="98">
                  <c:v>11.240844241053951</c:v>
                </c:pt>
                <c:pt idx="99">
                  <c:v>11.293097107458516</c:v>
                </c:pt>
                <c:pt idx="100">
                  <c:v>11.341656103440378</c:v>
                </c:pt>
                <c:pt idx="101">
                  <c:v>11.38627890860654</c:v>
                </c:pt>
                <c:pt idx="102">
                  <c:v>11.426751094507477</c:v>
                </c:pt>
                <c:pt idx="103">
                  <c:v>11.46288483259939</c:v>
                </c:pt>
                <c:pt idx="104">
                  <c:v>11.49451765054711</c:v>
                </c:pt>
                <c:pt idx="105">
                  <c:v>11.521511271985663</c:v>
                </c:pt>
                <c:pt idx="106">
                  <c:v>11.543750567286237</c:v>
                </c:pt>
                <c:pt idx="107">
                  <c:v>11.561142636556845</c:v>
                </c:pt>
                <c:pt idx="108">
                  <c:v>11.573616040914466</c:v>
                </c:pt>
                <c:pt idx="109">
                  <c:v>11.581120193835655</c:v>
                </c:pt>
                <c:pt idx="110">
                  <c:v>11.583624920898624</c:v>
                </c:pt>
                <c:pt idx="111">
                  <c:v>10.000000000362775</c:v>
                </c:pt>
                <c:pt idx="112">
                  <c:v>10.032865350291342</c:v>
                </c:pt>
                <c:pt idx="113">
                  <c:v>10.129048711176562</c:v>
                </c:pt>
                <c:pt idx="114">
                  <c:v>10.281889481036519</c:v>
                </c:pt>
                <c:pt idx="115">
                  <c:v>10.481930353241264</c:v>
                </c:pt>
                <c:pt idx="116">
                  <c:v>10.718617274589965</c:v>
                </c:pt>
                <c:pt idx="117">
                  <c:v>10.981698731401083</c:v>
                </c:pt>
                <c:pt idx="118">
                  <c:v>11.262087255437683</c:v>
                </c:pt>
                <c:pt idx="119">
                  <c:v>11.552220430239712</c:v>
                </c:pt>
                <c:pt idx="120">
                  <c:v>11.84607997932871</c:v>
                </c:pt>
                <c:pt idx="121">
                  <c:v>12.139029342182253</c:v>
                </c:pt>
                <c:pt idx="122">
                  <c:v>12.427583466596847</c:v>
                </c:pt>
                <c:pt idx="123">
                  <c:v>12.709175518693783</c:v>
                </c:pt>
                <c:pt idx="124">
                  <c:v>12.981950264470312</c:v>
                </c:pt>
                <c:pt idx="125">
                  <c:v>13.244593535107745</c:v>
                </c:pt>
                <c:pt idx="126">
                  <c:v>13.496197113684257</c:v>
                </c:pt>
                <c:pt idx="127">
                  <c:v>13.736154301987069</c:v>
                </c:pt>
                <c:pt idx="128">
                  <c:v>13.964080414695285</c:v>
                </c:pt>
                <c:pt idx="129">
                  <c:v>14.179752804999575</c:v>
                </c:pt>
                <c:pt idx="130">
                  <c:v>14.383065868452851</c:v>
                </c:pt>
                <c:pt idx="131">
                  <c:v>14.573997387335883</c:v>
                </c:pt>
                <c:pt idx="132">
                  <c:v>14.752583397915188</c:v>
                </c:pt>
                <c:pt idx="133">
                  <c:v>14.918899437450456</c:v>
                </c:pt>
                <c:pt idx="134">
                  <c:v>15.073046557941394</c:v>
                </c:pt>
                <c:pt idx="135">
                  <c:v>15.215140899616582</c:v>
                </c:pt>
                <c:pt idx="136">
                  <c:v>15.34530592344695</c:v>
                </c:pt>
                <c:pt idx="137">
                  <c:v>15.463666631031373</c:v>
                </c:pt>
                <c:pt idx="138">
                  <c:v>15.570345270760829</c:v>
                </c:pt>
                <c:pt idx="139">
                  <c:v>15.665458155958055</c:v>
                </c:pt>
                <c:pt idx="140">
                  <c:v>15.749113314978278</c:v>
                </c:pt>
                <c:pt idx="141">
                  <c:v>15.821408763507472</c:v>
                </c:pt>
                <c:pt idx="142">
                  <c:v>15.882431241806497</c:v>
                </c:pt>
                <c:pt idx="143">
                  <c:v>15.932255299086314</c:v>
                </c:pt>
                <c:pt idx="144">
                  <c:v>15.970942637013817</c:v>
                </c:pt>
                <c:pt idx="145">
                  <c:v>15.998541647100197</c:v>
                </c:pt>
                <c:pt idx="146">
                  <c:v>16.015087094328617</c:v>
                </c:pt>
                <c:pt idx="147">
                  <c:v>16.020599913110846</c:v>
                </c:pt>
                <c:pt idx="148">
                  <c:v>10.000015159724036</c:v>
                </c:pt>
                <c:pt idx="149">
                  <c:v>10.72649864916286</c:v>
                </c:pt>
                <c:pt idx="150">
                  <c:v>11.395666171438414</c:v>
                </c:pt>
                <c:pt idx="151">
                  <c:v>12.01466255304358</c:v>
                </c:pt>
                <c:pt idx="152">
                  <c:v>12.589262698868302</c:v>
                </c:pt>
                <c:pt idx="153">
                  <c:v>13.124191737084274</c:v>
                </c:pt>
                <c:pt idx="154">
                  <c:v>13.6233643618065</c:v>
                </c:pt>
                <c:pt idx="155">
                  <c:v>14.090059395464543</c:v>
                </c:pt>
                <c:pt idx="156">
                  <c:v>14.527049534972022</c:v>
                </c:pt>
                <c:pt idx="157">
                  <c:v>14.936699415685844</c:v>
                </c:pt>
                <c:pt idx="158">
                  <c:v>15.321040843604807</c:v>
                </c:pt>
                <c:pt idx="159">
                  <c:v>15.681831288504068</c:v>
                </c:pt>
                <c:pt idx="160">
                  <c:v>16.02059991327962</c:v>
                </c:pt>
                <c:pt idx="161">
                  <c:v>16.33868419166027</c:v>
                </c:pt>
                <c:pt idx="162">
                  <c:v>16.637259327545838</c:v>
                </c:pt>
                <c:pt idx="163">
                  <c:v>16.9173621038717</c:v>
                </c:pt>
                <c:pt idx="164">
                  <c:v>17.179910373991174</c:v>
                </c:pt>
                <c:pt idx="165">
                  <c:v>17.425719110216</c:v>
                </c:pt>
                <c:pt idx="166">
                  <c:v>17.65551370675726</c:v>
                </c:pt>
                <c:pt idx="167">
                  <c:v>17.869941073949917</c:v>
                </c:pt>
                <c:pt idx="168">
                  <c:v>18.069578941006657</c:v>
                </c:pt>
                <c:pt idx="169">
                  <c:v>18.254943694340803</c:v>
                </c:pt>
                <c:pt idx="170">
                  <c:v>18.426497009804706</c:v>
                </c:pt>
                <c:pt idx="171">
                  <c:v>18.584651484388264</c:v>
                </c:pt>
                <c:pt idx="172">
                  <c:v>18.729775431973405</c:v>
                </c:pt>
                <c:pt idx="173">
                  <c:v>18.862196975713598</c:v>
                </c:pt>
                <c:pt idx="174">
                  <c:v>18.98220754435118</c:v>
                </c:pt>
                <c:pt idx="175">
                  <c:v>19.090064859707397</c:v>
                </c:pt>
                <c:pt idx="176">
                  <c:v>19.185995486488366</c:v>
                </c:pt>
                <c:pt idx="177">
                  <c:v>19.2701970025469</c:v>
                </c:pt>
                <c:pt idx="178">
                  <c:v>19.342839837140097</c:v>
                </c:pt>
                <c:pt idx="179">
                  <c:v>19.404068816000294</c:v>
                </c:pt>
                <c:pt idx="180">
                  <c:v>19.454004444784378</c:v>
                </c:pt>
                <c:pt idx="181">
                  <c:v>19.492743956363125</c:v>
                </c:pt>
                <c:pt idx="182">
                  <c:v>19.52036214220457</c:v>
                </c:pt>
                <c:pt idx="183">
                  <c:v>19.536911983588368</c:v>
                </c:pt>
                <c:pt idx="184">
                  <c:v>19.542425094234048</c:v>
                </c:pt>
                <c:pt idx="185">
                  <c:v>16.020599913260966</c:v>
                </c:pt>
                <c:pt idx="186">
                  <c:v>16.069487305167172</c:v>
                </c:pt>
                <c:pt idx="187">
                  <c:v>16.2082141134826</c:v>
                </c:pt>
                <c:pt idx="188">
                  <c:v>16.41739034401705</c:v>
                </c:pt>
                <c:pt idx="189">
                  <c:v>16.674774160872</c:v>
                </c:pt>
                <c:pt idx="190">
                  <c:v>16.9612273279272</c:v>
                </c:pt>
                <c:pt idx="191">
                  <c:v>17.262525435378866</c:v>
                </c:pt>
                <c:pt idx="192">
                  <c:v>17.568864097642056</c:v>
                </c:pt>
                <c:pt idx="193">
                  <c:v>17.873737706109587</c:v>
                </c:pt>
                <c:pt idx="194">
                  <c:v>18.172916013246684</c:v>
                </c:pt>
                <c:pt idx="195">
                  <c:v>18.46368758678127</c:v>
                </c:pt>
                <c:pt idx="196">
                  <c:v>18.744343402494067</c:v>
                </c:pt>
                <c:pt idx="197">
                  <c:v>19.01383496778764</c:v>
                </c:pt>
                <c:pt idx="198">
                  <c:v>19.271549892216314</c:v>
                </c:pt>
                <c:pt idx="199">
                  <c:v>19.517164254606087</c:v>
                </c:pt>
                <c:pt idx="200">
                  <c:v>19.75054481846633</c:v>
                </c:pt>
                <c:pt idx="201">
                  <c:v>19.971683697502115</c:v>
                </c:pt>
                <c:pt idx="202">
                  <c:v>20.18065431124867</c:v>
                </c:pt>
                <c:pt idx="203">
                  <c:v>20.37758144897535</c:v>
                </c:pt>
                <c:pt idx="204">
                  <c:v>20.5626207824655</c:v>
                </c:pt>
                <c:pt idx="205">
                  <c:v>20.735944773142663</c:v>
                </c:pt>
                <c:pt idx="206">
                  <c:v>20.89773294829758</c:v>
                </c:pt>
                <c:pt idx="207">
                  <c:v>21.04816518815415</c:v>
                </c:pt>
                <c:pt idx="208">
                  <c:v>21.187417102648503</c:v>
                </c:pt>
                <c:pt idx="209">
                  <c:v>21.31565686663285</c:v>
                </c:pt>
                <c:pt idx="210">
                  <c:v>21.4330430765962</c:v>
                </c:pt>
                <c:pt idx="211">
                  <c:v>21.53972332379894</c:v>
                </c:pt>
                <c:pt idx="212">
                  <c:v>21.635833269029266</c:v>
                </c:pt>
                <c:pt idx="213">
                  <c:v>21.721496066680167</c:v>
                </c:pt>
                <c:pt idx="214">
                  <c:v>21.796822029484936</c:v>
                </c:pt>
                <c:pt idx="215">
                  <c:v>21.86190845598789</c:v>
                </c:pt>
                <c:pt idx="216">
                  <c:v>21.916839564657614</c:v>
                </c:pt>
                <c:pt idx="217">
                  <c:v>21.96168649418025</c:v>
                </c:pt>
                <c:pt idx="218">
                  <c:v>21.996507340758615</c:v>
                </c:pt>
                <c:pt idx="219">
                  <c:v>22.02134721147811</c:v>
                </c:pt>
                <c:pt idx="220">
                  <c:v>22.03623827889034</c:v>
                </c:pt>
                <c:pt idx="221">
                  <c:v>22.04119982643263</c:v>
                </c:pt>
                <c:pt idx="222">
                  <c:v>19.542425094363963</c:v>
                </c:pt>
                <c:pt idx="223">
                  <c:v>19.564349139295846</c:v>
                </c:pt>
                <c:pt idx="224">
                  <c:v>19.62867025031862</c:v>
                </c:pt>
                <c:pt idx="225">
                  <c:v>19.731364205135968</c:v>
                </c:pt>
                <c:pt idx="226">
                  <c:v>19.866664493042837</c:v>
                </c:pt>
                <c:pt idx="227">
                  <c:v>20.028047328390887</c:v>
                </c:pt>
                <c:pt idx="228">
                  <c:v>20.209060088293693</c:v>
                </c:pt>
                <c:pt idx="229">
                  <c:v>20.40385240513111</c:v>
                </c:pt>
                <c:pt idx="230">
                  <c:v>20.607422257604348</c:v>
                </c:pt>
                <c:pt idx="231">
                  <c:v>20.815660531500303</c:v>
                </c:pt>
                <c:pt idx="232">
                  <c:v>21.02528248096615</c:v>
                </c:pt>
                <c:pt idx="233">
                  <c:v>21.233711082240255</c:v>
                </c:pt>
                <c:pt idx="234">
                  <c:v>21.438950950667184</c:v>
                </c:pt>
                <c:pt idx="235">
                  <c:v>21.639471981636195</c:v>
                </c:pt>
                <c:pt idx="236">
                  <c:v>21.834110045843424</c:v>
                </c:pt>
                <c:pt idx="237">
                  <c:v>22.021985868533214</c:v>
                </c:pt>
                <c:pt idx="238">
                  <c:v>22.202440439690626</c:v>
                </c:pt>
                <c:pt idx="239">
                  <c:v>22.37498435433363</c:v>
                </c:pt>
                <c:pt idx="240">
                  <c:v>22.539258414998727</c:v>
                </c:pt>
                <c:pt idx="241">
                  <c:v>22.69500312514472</c:v>
                </c:pt>
                <c:pt idx="242">
                  <c:v>22.842035105679585</c:v>
                </c:pt>
                <c:pt idx="243">
                  <c:v>22.98022886169232</c:v>
                </c:pt>
                <c:pt idx="244">
                  <c:v>23.109502668854986</c:v>
                </c:pt>
                <c:pt idx="245">
                  <c:v>23.229807628639904</c:v>
                </c:pt>
                <c:pt idx="246">
                  <c:v>23.341119162564308</c:v>
                </c:pt>
                <c:pt idx="247">
                  <c:v>23.443430387144648</c:v>
                </c:pt>
                <c:pt idx="248">
                  <c:v>23.53674694282794</c:v>
                </c:pt>
                <c:pt idx="249">
                  <c:v>23.621082950586793</c:v>
                </c:pt>
                <c:pt idx="250">
                  <c:v>23.69645784633849</c:v>
                </c:pt>
                <c:pt idx="251">
                  <c:v>23.762893901607573</c:v>
                </c:pt>
                <c:pt idx="252">
                  <c:v>23.82041428333482</c:v>
                </c:pt>
                <c:pt idx="253">
                  <c:v>23.869041539836687</c:v>
                </c:pt>
                <c:pt idx="254">
                  <c:v>23.908796426214295</c:v>
                </c:pt>
                <c:pt idx="255">
                  <c:v>23.93969700295081</c:v>
                </c:pt>
                <c:pt idx="256">
                  <c:v>23.961757957501767</c:v>
                </c:pt>
                <c:pt idx="257">
                  <c:v>23.974990111508166</c:v>
                </c:pt>
                <c:pt idx="258">
                  <c:v>23.979400086626722</c:v>
                </c:pt>
                <c:pt idx="259">
                  <c:v>22.041199826318184</c:v>
                </c:pt>
                <c:pt idx="260">
                  <c:v>22.05493182083717</c:v>
                </c:pt>
                <c:pt idx="261">
                  <c:v>22.095555580568206</c:v>
                </c:pt>
                <c:pt idx="262">
                  <c:v>22.161432351424555</c:v>
                </c:pt>
                <c:pt idx="263">
                  <c:v>22.250067820408127</c:v>
                </c:pt>
                <c:pt idx="264">
                  <c:v>22.358398959125143</c:v>
                </c:pt>
                <c:pt idx="265">
                  <c:v>22.48309061914663</c:v>
                </c:pt>
                <c:pt idx="266">
                  <c:v>22.620790404048496</c:v>
                </c:pt>
                <c:pt idx="267">
                  <c:v>22.76831564121086</c:v>
                </c:pt>
                <c:pt idx="268">
                  <c:v>22.92276925721169</c:v>
                </c:pt>
                <c:pt idx="269">
                  <c:v>23.081595573748185</c:v>
                </c:pt>
                <c:pt idx="270">
                  <c:v>23.242592397330576</c:v>
                </c:pt>
                <c:pt idx="271">
                  <c:v>23.40389524337973</c:v>
                </c:pt>
                <c:pt idx="272">
                  <c:v>23.56394629588365</c:v>
                </c:pt>
                <c:pt idx="273">
                  <c:v>23.721456919349123</c:v>
                </c:pt>
                <c:pt idx="274">
                  <c:v>23.875369274942177</c:v>
                </c:pt>
                <c:pt idx="275">
                  <c:v>24.02482017302619</c:v>
                </c:pt>
                <c:pt idx="276">
                  <c:v>24.1691086735181</c:v>
                </c:pt>
                <c:pt idx="277">
                  <c:v>24.307667945762695</c:v>
                </c:pt>
                <c:pt idx="278">
                  <c:v>24.440041332453347</c:v>
                </c:pt>
                <c:pt idx="279">
                  <c:v>24.565862274002296</c:v>
                </c:pt>
                <c:pt idx="280">
                  <c:v>24.68483763052271</c:v>
                </c:pt>
                <c:pt idx="281">
                  <c:v>24.79673391512767</c:v>
                </c:pt>
                <c:pt idx="282">
                  <c:v>24.901365978773434</c:v>
                </c:pt>
                <c:pt idx="283">
                  <c:v>24.99858773607139</c:v>
                </c:pt>
                <c:pt idx="284">
                  <c:v>25.088284577903348</c:v>
                </c:pt>
                <c:pt idx="285">
                  <c:v>25.170367172106968</c:v>
                </c:pt>
                <c:pt idx="286">
                  <c:v>25.244766404046366</c:v>
                </c:pt>
                <c:pt idx="287">
                  <c:v>25.311429253068653</c:v>
                </c:pt>
                <c:pt idx="288">
                  <c:v>25.370315438496327</c:v>
                </c:pt>
                <c:pt idx="289">
                  <c:v>25.421394700387587</c:v>
                </c:pt>
                <c:pt idx="290">
                  <c:v>25.464644606557112</c:v>
                </c:pt>
                <c:pt idx="291">
                  <c:v>25.500048799104974</c:v>
                </c:pt>
                <c:pt idx="292">
                  <c:v>25.52759561174176</c:v>
                </c:pt>
                <c:pt idx="293">
                  <c:v>25.547277004238858</c:v>
                </c:pt>
                <c:pt idx="294">
                  <c:v>25.559087773008304</c:v>
                </c:pt>
                <c:pt idx="295">
                  <c:v>25.563025007609227</c:v>
                </c:pt>
                <c:pt idx="296">
                  <c:v>23.979400086241892</c:v>
                </c:pt>
                <c:pt idx="297">
                  <c:v>23.989296067583872</c:v>
                </c:pt>
                <c:pt idx="298">
                  <c:v>24.0186756100066</c:v>
                </c:pt>
                <c:pt idx="299">
                  <c:v>24.066643388250956</c:v>
                </c:pt>
                <c:pt idx="300">
                  <c:v>24.131800491292942</c:v>
                </c:pt>
                <c:pt idx="301">
                  <c:v>24.21236462245837</c:v>
                </c:pt>
                <c:pt idx="302">
                  <c:v>24.30630577912997</c:v>
                </c:pt>
                <c:pt idx="303">
                  <c:v>24.4114773988194</c:v>
                </c:pt>
                <c:pt idx="304">
                  <c:v>24.525728592186134</c:v>
                </c:pt>
                <c:pt idx="305">
                  <c:v>24.646990145723883</c:v>
                </c:pt>
                <c:pt idx="306">
                  <c:v>24.77333313754396</c:v>
                </c:pt>
                <c:pt idx="307">
                  <c:v>24.9030031273064</c:v>
                </c:pt>
                <c:pt idx="308">
                  <c:v>25.034434881067263</c:v>
                </c:pt>
                <c:pt idx="309">
                  <c:v>25.16625298660444</c:v>
                </c:pt>
                <c:pt idx="310">
                  <c:v>25.29726315933523</c:v>
                </c:pt>
                <c:pt idx="311">
                  <c:v>25.426438075512596</c:v>
                </c:pt>
                <c:pt idx="312">
                  <c:v>25.552900549442086</c:v>
                </c:pt>
                <c:pt idx="313">
                  <c:v>25.675905976372206</c:v>
                </c:pt>
                <c:pt idx="314">
                  <c:v>25.794825257619863</c:v>
                </c:pt>
                <c:pt idx="315">
                  <c:v>25.909128909388116</c:v>
                </c:pt>
                <c:pt idx="316">
                  <c:v>26.018372702553755</c:v>
                </c:pt>
                <c:pt idx="317">
                  <c:v>26.122184950498195</c:v>
                </c:pt>
                <c:pt idx="318">
                  <c:v>26.220255421381648</c:v>
                </c:pt>
                <c:pt idx="319">
                  <c:v>26.312325772081593</c:v>
                </c:pt>
                <c:pt idx="320">
                  <c:v>26.39818136225497</c:v>
                </c:pt>
                <c:pt idx="321">
                  <c:v>26.477644293631897</c:v>
                </c:pt>
                <c:pt idx="322">
                  <c:v>26.55056752145589</c:v>
                </c:pt>
                <c:pt idx="323">
                  <c:v>26.616829895196553</c:v>
                </c:pt>
                <c:pt idx="324">
                  <c:v>26.676331999976604</c:v>
                </c:pt>
                <c:pt idx="325">
                  <c:v>26.72899268594709</c:v>
                </c:pt>
                <c:pt idx="326">
                  <c:v>26.774746188584643</c:v>
                </c:pt>
                <c:pt idx="327">
                  <c:v>26.813539757755564</c:v>
                </c:pt>
                <c:pt idx="328">
                  <c:v>26.845331727019342</c:v>
                </c:pt>
                <c:pt idx="329">
                  <c:v>26.870089966925953</c:v>
                </c:pt>
                <c:pt idx="330">
                  <c:v>26.887790677050226</c:v>
                </c:pt>
                <c:pt idx="331">
                  <c:v>26.898417481346875</c:v>
                </c:pt>
                <c:pt idx="332">
                  <c:v>26.901960800248457</c:v>
                </c:pt>
                <c:pt idx="333">
                  <c:v>25.56302500717429</c:v>
                </c:pt>
                <c:pt idx="334">
                  <c:v>25.5707256275356</c:v>
                </c:pt>
                <c:pt idx="335">
                  <c:v>25.593631388905813</c:v>
                </c:pt>
                <c:pt idx="336">
                  <c:v>25.6311687978368</c:v>
                </c:pt>
                <c:pt idx="337">
                  <c:v>25.682428926621025</c:v>
                </c:pt>
                <c:pt idx="338">
                  <c:v>25.746229906127226</c:v>
                </c:pt>
                <c:pt idx="339">
                  <c:v>25.82119090395158</c:v>
                </c:pt>
                <c:pt idx="340">
                  <c:v>25.905808288907867</c:v>
                </c:pt>
                <c:pt idx="341">
                  <c:v>25.9985262287531</c:v>
                </c:pt>
                <c:pt idx="342">
                  <c:v>26.09779651575269</c:v>
                </c:pt>
                <c:pt idx="343">
                  <c:v>26.20212511924578</c:v>
                </c:pt>
                <c:pt idx="344">
                  <c:v>26.310105221263083</c:v>
                </c:pt>
                <c:pt idx="345">
                  <c:v>26.420438026762348</c:v>
                </c:pt>
                <c:pt idx="346">
                  <c:v>26.53194345251662</c:v>
                </c:pt>
                <c:pt idx="347">
                  <c:v>26.643563040162558</c:v>
                </c:pt>
                <c:pt idx="348">
                  <c:v>26.754357307574203</c:v>
                </c:pt>
                <c:pt idx="349">
                  <c:v>26.863499425847287</c:v>
                </c:pt>
                <c:pt idx="350">
                  <c:v>26.970266715692695</c:v>
                </c:pt>
                <c:pt idx="351">
                  <c:v>27.074031076034025</c:v>
                </c:pt>
                <c:pt idx="352">
                  <c:v>27.174249128811397</c:v>
                </c:pt>
                <c:pt idx="353">
                  <c:v>27.270452600890174</c:v>
                </c:pt>
                <c:pt idx="354">
                  <c:v>27.36223926498399</c:v>
                </c:pt>
                <c:pt idx="355">
                  <c:v>27.449264617909837</c:v>
                </c:pt>
                <c:pt idx="356">
                  <c:v>27.5312343753125</c:v>
                </c:pt>
                <c:pt idx="357">
                  <c:v>27.607897796591022</c:v>
                </c:pt>
                <c:pt idx="358">
                  <c:v>27.67904181300985</c:v>
                </c:pt>
                <c:pt idx="359">
                  <c:v>27.744485908606883</c:v>
                </c:pt>
                <c:pt idx="360">
                  <c:v>27.804077691993978</c:v>
                </c:pt>
                <c:pt idx="361">
                  <c:v>27.857689093442623</c:v>
                </c:pt>
                <c:pt idx="362">
                  <c:v>27.905213122892526</c:v>
                </c:pt>
                <c:pt idx="363">
                  <c:v>27.94656112873748</c:v>
                </c:pt>
                <c:pt idx="364">
                  <c:v>27.981660503108237</c:v>
                </c:pt>
                <c:pt idx="365">
                  <c:v>28.01045278602818</c:v>
                </c:pt>
                <c:pt idx="366">
                  <c:v>28.032892127733405</c:v>
                </c:pt>
                <c:pt idx="367">
                  <c:v>28.048944075315564</c:v>
                </c:pt>
                <c:pt idx="368">
                  <c:v>28.058584656508543</c:v>
                </c:pt>
                <c:pt idx="369">
                  <c:v>28.0617997398266</c:v>
                </c:pt>
                <c:pt idx="370">
                  <c:v>26.901960800719387</c:v>
                </c:pt>
                <c:pt idx="371">
                  <c:v>26.908248910221072</c:v>
                </c:pt>
                <c:pt idx="372">
                  <c:v>26.926975348862136</c:v>
                </c:pt>
                <c:pt idx="373">
                  <c:v>26.957735016406666</c:v>
                </c:pt>
                <c:pt idx="374">
                  <c:v>26.99988015716281</c:v>
                </c:pt>
                <c:pt idx="375">
                  <c:v>27.05255766069027</c:v>
                </c:pt>
                <c:pt idx="376">
                  <c:v>27.114754544497405</c:v>
                </c:pt>
                <c:pt idx="377">
                  <c:v>27.18534664921604</c:v>
                </c:pt>
                <c:pt idx="378">
                  <c:v>27.26314603840986</c:v>
                </c:pt>
                <c:pt idx="379">
                  <c:v>27.346943646925478</c:v>
                </c:pt>
                <c:pt idx="380">
                  <c:v>27.435545018555683</c:v>
                </c:pt>
                <c:pt idx="381">
                  <c:v>27.52779821505843</c:v>
                </c:pt>
                <c:pt idx="382">
                  <c:v>27.622613972553474</c:v>
                </c:pt>
                <c:pt idx="383">
                  <c:v>27.718978853273125</c:v>
                </c:pt>
                <c:pt idx="384">
                  <c:v>27.815962504664647</c:v>
                </c:pt>
                <c:pt idx="385">
                  <c:v>27.912720257145374</c:v>
                </c:pt>
                <c:pt idx="386">
                  <c:v>28.008492244572814</c:v>
                </c:pt>
                <c:pt idx="387">
                  <c:v>28.1026000890753</c:v>
                </c:pt>
                <c:pt idx="388">
                  <c:v>28.19444200898002</c:v>
                </c:pt>
                <c:pt idx="389">
                  <c:v>28.283487021596336</c:v>
                </c:pt>
                <c:pt idx="390">
                  <c:v>28.369268742460186</c:v>
                </c:pt>
                <c:pt idx="391">
                  <c:v>28.451379138900684</c:v>
                </c:pt>
                <c:pt idx="392">
                  <c:v>28.529462480740797</c:v>
                </c:pt>
                <c:pt idx="393">
                  <c:v>28.60320964275738</c:v>
                </c:pt>
                <c:pt idx="394">
                  <c:v>28.672352848437924</c:v>
                </c:pt>
                <c:pt idx="395">
                  <c:v>28.736660898254026</c:v>
                </c:pt>
                <c:pt idx="396">
                  <c:v>28.79593489398399</c:v>
                </c:pt>
                <c:pt idx="397">
                  <c:v>28.850004449959904</c:v>
                </c:pt>
                <c:pt idx="398">
                  <c:v>28.898724369542393</c:v>
                </c:pt>
                <c:pt idx="399">
                  <c:v>28.941971758329267</c:v>
                </c:pt>
                <c:pt idx="400">
                  <c:v>28.97964354282813</c:v>
                </c:pt>
                <c:pt idx="401">
                  <c:v>29.01165436327334</c:v>
                </c:pt>
                <c:pt idx="402">
                  <c:v>29.037934811010793</c:v>
                </c:pt>
                <c:pt idx="403">
                  <c:v>29.058429983754714</c:v>
                </c:pt>
                <c:pt idx="404">
                  <c:v>29.07309833558948</c:v>
                </c:pt>
                <c:pt idx="405">
                  <c:v>29.08191080255106</c:v>
                </c:pt>
                <c:pt idx="406">
                  <c:v>29.084850188796587</c:v>
                </c:pt>
                <c:pt idx="407">
                  <c:v>28.06179973907348</c:v>
                </c:pt>
                <c:pt idx="408">
                  <c:v>28.067106408963078</c:v>
                </c:pt>
                <c:pt idx="409">
                  <c:v>28.082922749602474</c:v>
                </c:pt>
                <c:pt idx="410">
                  <c:v>28.108943272934404</c:v>
                </c:pt>
                <c:pt idx="411">
                  <c:v>28.14467655882348</c:v>
                </c:pt>
                <c:pt idx="412">
                  <c:v>28.189469725859645</c:v>
                </c:pt>
                <c:pt idx="413">
                  <c:v>28.242538873789343</c:v>
                </c:pt>
                <c:pt idx="414">
                  <c:v>28.303002552633664</c:v>
                </c:pt>
                <c:pt idx="415">
                  <c:v>28.36991543604598</c:v>
                </c:pt>
                <c:pt idx="416">
                  <c:v>28.44229985505735</c:v>
                </c:pt>
                <c:pt idx="417">
                  <c:v>28.519173524255024</c:v>
                </c:pt>
                <c:pt idx="418">
                  <c:v>28.59957250871156</c:v>
                </c:pt>
                <c:pt idx="419">
                  <c:v>28.68256911738408</c:v>
                </c:pt>
                <c:pt idx="420">
                  <c:v>28.767284899973053</c:v>
                </c:pt>
                <c:pt idx="421">
                  <c:v>28.852899249937522</c:v>
                </c:pt>
                <c:pt idx="422">
                  <c:v>28.93865429083448</c:v>
                </c:pt>
                <c:pt idx="423">
                  <c:v>29.023856778452632</c:v>
                </c:pt>
                <c:pt idx="424">
                  <c:v>29.107877724186217</c:v>
                </c:pt>
                <c:pt idx="425">
                  <c:v>29.190150369144664</c:v>
                </c:pt>
                <c:pt idx="426">
                  <c:v>29.270167039770747</c:v>
                </c:pt>
                <c:pt idx="427">
                  <c:v>29.347475312404786</c:v>
                </c:pt>
                <c:pt idx="428">
                  <c:v>29.421673817439157</c:v>
                </c:pt>
                <c:pt idx="429">
                  <c:v>29.4924079292454</c:v>
                </c:pt>
                <c:pt idx="430">
                  <c:v>29.559365518032802</c:v>
                </c:pt>
                <c:pt idx="431">
                  <c:v>29.622272884044236</c:v>
                </c:pt>
                <c:pt idx="432">
                  <c:v>29.68089095161139</c:v>
                </c:pt>
                <c:pt idx="433">
                  <c:v>29.735011768648164</c:v>
                </c:pt>
                <c:pt idx="434">
                  <c:v>29.784455334132165</c:v>
                </c:pt>
                <c:pt idx="435">
                  <c:v>29.829066760127027</c:v>
                </c:pt>
                <c:pt idx="436">
                  <c:v>29.868713764302484</c:v>
                </c:pt>
                <c:pt idx="437">
                  <c:v>29.903284482368598</c:v>
                </c:pt>
                <c:pt idx="438">
                  <c:v>29.932685586283174</c:v>
                </c:pt>
                <c:pt idx="439">
                  <c:v>29.956840692686647</c:v>
                </c:pt>
                <c:pt idx="440">
                  <c:v>29.97568904613781</c:v>
                </c:pt>
                <c:pt idx="441">
                  <c:v>29.98918446289907</c:v>
                </c:pt>
                <c:pt idx="442">
                  <c:v>29.997294522915503</c:v>
                </c:pt>
                <c:pt idx="443">
                  <c:v>30.000000000030806</c:v>
                </c:pt>
                <c:pt idx="444">
                  <c:v>29.08485018923674</c:v>
                </c:pt>
                <c:pt idx="445">
                  <c:v>29.089436866923887</c:v>
                </c:pt>
                <c:pt idx="446">
                  <c:v>29.10311519590985</c:v>
                </c:pt>
                <c:pt idx="447">
                  <c:v>29.125643873021787</c:v>
                </c:pt>
                <c:pt idx="448">
                  <c:v>29.156633047759797</c:v>
                </c:pt>
                <c:pt idx="449">
                  <c:v>29.195561503483688</c:v>
                </c:pt>
                <c:pt idx="450">
                  <c:v>29.241798344617195</c:v>
                </c:pt>
                <c:pt idx="451">
                  <c:v>29.2946273012007</c:v>
                </c:pt>
                <c:pt idx="452">
                  <c:v>29.353271770873377</c:v>
                </c:pt>
                <c:pt idx="453">
                  <c:v>29.416918950757665</c:v>
                </c:pt>
                <c:pt idx="454">
                  <c:v>29.484741788963362</c:v>
                </c:pt>
                <c:pt idx="455">
                  <c:v>29.555917920455208</c:v>
                </c:pt>
                <c:pt idx="456">
                  <c:v>29.62964517062649</c:v>
                </c:pt>
                <c:pt idx="457">
                  <c:v>29.705153562019397</c:v>
                </c:pt>
                <c:pt idx="458">
                  <c:v>29.78171402117208</c:v>
                </c:pt>
                <c:pt idx="459">
                  <c:v>29.858644150940677</c:v>
                </c:pt>
                <c:pt idx="460">
                  <c:v>29.935311520306392</c:v>
                </c:pt>
                <c:pt idx="461">
                  <c:v>30.011134946929964</c:v>
                </c:pt>
                <c:pt idx="462">
                  <c:v>30.085584227125306</c:v>
                </c:pt>
                <c:pt idx="463">
                  <c:v>30.15817872091307</c:v>
                </c:pt>
                <c:pt idx="464">
                  <c:v>30.228485140089244</c:v>
                </c:pt>
                <c:pt idx="465">
                  <c:v>30.296114824523475</c:v>
                </c:pt>
                <c:pt idx="466">
                  <c:v>30.36072073237714</c:v>
                </c:pt>
                <c:pt idx="467">
                  <c:v>30.42199431702744</c:v>
                </c:pt>
                <c:pt idx="468">
                  <c:v>30.479662418655586</c:v>
                </c:pt>
                <c:pt idx="469">
                  <c:v>30.533484261878257</c:v>
                </c:pt>
                <c:pt idx="470">
                  <c:v>30.583248621895365</c:v>
                </c:pt>
                <c:pt idx="471">
                  <c:v>30.628771199445772</c:v>
                </c:pt>
                <c:pt idx="472">
                  <c:v>30.669892228331946</c:v>
                </c:pt>
                <c:pt idx="473">
                  <c:v>30.706474327343514</c:v>
                </c:pt>
                <c:pt idx="474">
                  <c:v>30.73840060012857</c:v>
                </c:pt>
                <c:pt idx="475">
                  <c:v>30.765572981115472</c:v>
                </c:pt>
                <c:pt idx="476">
                  <c:v>30.78791082230361</c:v>
                </c:pt>
                <c:pt idx="477">
                  <c:v>30.805349714078115</c:v>
                </c:pt>
                <c:pt idx="478">
                  <c:v>30.81784053273338</c:v>
                </c:pt>
                <c:pt idx="479">
                  <c:v>30.82534870778622</c:v>
                </c:pt>
                <c:pt idx="480">
                  <c:v>30.82785370321471</c:v>
                </c:pt>
                <c:pt idx="481">
                  <c:v>30.827853702620345</c:v>
                </c:pt>
                <c:pt idx="482">
                  <c:v>30.831457030543262</c:v>
                </c:pt>
                <c:pt idx="483">
                  <c:v>30.842211119778263</c:v>
                </c:pt>
                <c:pt idx="484">
                  <c:v>30.859950414959965</c:v>
                </c:pt>
                <c:pt idx="485">
                  <c:v>30.884405888449038</c:v>
                </c:pt>
                <c:pt idx="486">
                  <c:v>30.915214795058578</c:v>
                </c:pt>
                <c:pt idx="487">
                  <c:v>30.951933226590857</c:v>
                </c:pt>
                <c:pt idx="488">
                  <c:v>30.994050549133988</c:v>
                </c:pt>
                <c:pt idx="489">
                  <c:v>31.041004762437506</c:v>
                </c:pt>
                <c:pt idx="490">
                  <c:v>31.092197879755336</c:v>
                </c:pt>
                <c:pt idx="491">
                  <c:v>31.147010563324038</c:v>
                </c:pt>
                <c:pt idx="492">
                  <c:v>31.204815433568044</c:v>
                </c:pt>
                <c:pt idx="493">
                  <c:v>31.26498866788023</c:v>
                </c:pt>
                <c:pt idx="494">
                  <c:v>31.32691969176274</c:v>
                </c:pt>
                <c:pt idx="495">
                  <c:v>31.39001892394145</c:v>
                </c:pt>
                <c:pt idx="496">
                  <c:v>31.453723659119582</c:v>
                </c:pt>
                <c:pt idx="497">
                  <c:v>31.517502255826702</c:v>
                </c:pt>
                <c:pt idx="498">
                  <c:v>31.580856845864812</c:v>
                </c:pt>
                <c:pt idx="499">
                  <c:v>31.643324802427667</c:v>
                </c:pt>
                <c:pt idx="500">
                  <c:v>31.704479203286926</c:v>
                </c:pt>
                <c:pt idx="501">
                  <c:v>31.763928510389178</c:v>
                </c:pt>
                <c:pt idx="502">
                  <c:v>31.82131566365313</c:v>
                </c:pt>
                <c:pt idx="503">
                  <c:v>31.876316759251203</c:v>
                </c:pt>
                <c:pt idx="504">
                  <c:v>31.928639454464005</c:v>
                </c:pt>
                <c:pt idx="505">
                  <c:v>31.978021214439003</c:v>
                </c:pt>
                <c:pt idx="506">
                  <c:v>32.02422749210638</c:v>
                </c:pt>
                <c:pt idx="507">
                  <c:v>32.06704991168236</c:v>
                </c:pt>
                <c:pt idx="508">
                  <c:v>32.10630450875748</c:v>
                </c:pt>
                <c:pt idx="509">
                  <c:v>32.14183006577068</c:v>
                </c:pt>
                <c:pt idx="510">
                  <c:v>32.173486570401735</c:v>
                </c:pt>
                <c:pt idx="511">
                  <c:v>32.20115381569247</c:v>
                </c:pt>
                <c:pt idx="512">
                  <c:v>32.22473015413407</c:v>
                </c:pt>
                <c:pt idx="513">
                  <c:v>32.24413141315512</c:v>
                </c:pt>
                <c:pt idx="514">
                  <c:v>32.259289976071116</c:v>
                </c:pt>
                <c:pt idx="515">
                  <c:v>32.27015403030976</c:v>
                </c:pt>
                <c:pt idx="516">
                  <c:v>32.27668698335513</c:v>
                </c:pt>
                <c:pt idx="517">
                  <c:v>32.278867046222764</c:v>
                </c:pt>
                <c:pt idx="518">
                  <c:v>32.27886704660422</c:v>
                </c:pt>
                <c:pt idx="519">
                  <c:v>32.281831687492534</c:v>
                </c:pt>
                <c:pt idx="520">
                  <c:v>32.29068396499187</c:v>
                </c:pt>
                <c:pt idx="521">
                  <c:v>32.305300289801934</c:v>
                </c:pt>
                <c:pt idx="522">
                  <c:v>32.325479087405554</c:v>
                </c:pt>
                <c:pt idx="523">
                  <c:v>32.350947083712754</c:v>
                </c:pt>
                <c:pt idx="524">
                  <c:v>32.381367497899255</c:v>
                </c:pt>
                <c:pt idx="525">
                  <c:v>32.41634962144843</c:v>
                </c:pt>
                <c:pt idx="526">
                  <c:v>32.45545922094093</c:v>
                </c:pt>
                <c:pt idx="527">
                  <c:v>32.4982292140786</c:v>
                </c:pt>
                <c:pt idx="528">
                  <c:v>32.54417012513114</c:v>
                </c:pt>
                <c:pt idx="529">
                  <c:v>32.5927799138934</c:v>
                </c:pt>
                <c:pt idx="530">
                  <c:v>32.64355287639739</c:v>
                </c:pt>
                <c:pt idx="531">
                  <c:v>32.6959874223297</c:v>
                </c:pt>
                <c:pt idx="532">
                  <c:v>32.749592632622836</c:v>
                </c:pt>
                <c:pt idx="533">
                  <c:v>32.80389358398354</c:v>
                </c:pt>
                <c:pt idx="534">
                  <c:v>32.858435491761426</c:v>
                </c:pt>
                <c:pt idx="535">
                  <c:v>32.91278676808956</c:v>
                </c:pt>
                <c:pt idx="536">
                  <c:v>32.966541120271785</c:v>
                </c:pt>
                <c:pt idx="537">
                  <c:v>33.019318827787686</c:v>
                </c:pt>
                <c:pt idx="538">
                  <c:v>33.07076733834582</c:v>
                </c:pt>
                <c:pt idx="539">
                  <c:v>33.12056131739321</c:v>
                </c:pt>
                <c:pt idx="540">
                  <c:v>33.16840227425962</c:v>
                </c:pt>
                <c:pt idx="541">
                  <c:v>33.2140178740198</c:v>
                </c:pt>
                <c:pt idx="542">
                  <c:v>33.257161028971296</c:v>
                </c:pt>
                <c:pt idx="543">
                  <c:v>33.297608848602415</c:v>
                </c:pt>
                <c:pt idx="544">
                  <c:v>33.33516151287893</c:v>
                </c:pt>
                <c:pt idx="545">
                  <c:v>33.36964112107466</c:v>
                </c:pt>
                <c:pt idx="546">
                  <c:v>33.400890557424646</c:v>
                </c:pt>
                <c:pt idx="547">
                  <c:v>33.42877240562444</c:v>
                </c:pt>
                <c:pt idx="548">
                  <c:v>33.4531679365565</c:v>
                </c:pt>
                <c:pt idx="549">
                  <c:v>33.47397618744904</c:v>
                </c:pt>
                <c:pt idx="550">
                  <c:v>33.49111314578509</c:v>
                </c:pt>
                <c:pt idx="551">
                  <c:v>33.50451104748979</c:v>
                </c:pt>
                <c:pt idx="552">
                  <c:v>33.51411779604541</c:v>
                </c:pt>
                <c:pt idx="553">
                  <c:v>33.5198965070433</c:v>
                </c:pt>
                <c:pt idx="554">
                  <c:v>33.52182518123257</c:v>
                </c:pt>
                <c:pt idx="555">
                  <c:v>33.52182518210198</c:v>
                </c:pt>
                <c:pt idx="556">
                  <c:v>33.524342315130696</c:v>
                </c:pt>
                <c:pt idx="557">
                  <c:v>33.53186089992628</c:v>
                </c:pt>
                <c:pt idx="558">
                  <c:v>33.544283422319154</c:v>
                </c:pt>
                <c:pt idx="559">
                  <c:v>33.56145043034221</c:v>
                </c:pt>
                <c:pt idx="560">
                  <c:v>33.583144939492776</c:v>
                </c:pt>
                <c:pt idx="561">
                  <c:v>33.60909822598601</c:v>
                </c:pt>
                <c:pt idx="562">
                  <c:v>33.638996679177936</c:v>
                </c:pt>
                <c:pt idx="563">
                  <c:v>33.67248935112816</c:v>
                </c:pt>
                <c:pt idx="564">
                  <c:v>33.7091958387089</c:v>
                </c:pt>
                <c:pt idx="565">
                  <c:v>33.748714158898146</c:v>
                </c:pt>
                <c:pt idx="566">
                  <c:v>33.79062832433159</c:v>
                </c:pt>
                <c:pt idx="567">
                  <c:v>33.83451538593094</c:v>
                </c:pt>
                <c:pt idx="568">
                  <c:v>33.87995177463253</c:v>
                </c:pt>
                <c:pt idx="569">
                  <c:v>33.92651883816787</c:v>
                </c:pt>
                <c:pt idx="570">
                  <c:v>33.973807526462444</c:v>
                </c:pt>
                <c:pt idx="571">
                  <c:v>34.02142222737321</c:v>
                </c:pt>
                <c:pt idx="572">
                  <c:v>34.06898379178315</c:v>
                </c:pt>
                <c:pt idx="573">
                  <c:v>34.11613181351294</c:v>
                </c:pt>
                <c:pt idx="574">
                  <c:v>34.16252624607813</c:v>
                </c:pt>
                <c:pt idx="575">
                  <c:v>34.20784844656363</c:v>
                </c:pt>
                <c:pt idx="576">
                  <c:v>34.251801738581605</c:v>
                </c:pt>
                <c:pt idx="577">
                  <c:v>34.294111583177525</c:v>
                </c:pt>
                <c:pt idx="578">
                  <c:v>34.33452544022711</c:v>
                </c:pt>
                <c:pt idx="579">
                  <c:v>34.372812394634025</c:v>
                </c:pt>
                <c:pt idx="580">
                  <c:v>34.408762612523596</c:v>
                </c:pt>
                <c:pt idx="581">
                  <c:v>34.44218668338615</c:v>
                </c:pt>
                <c:pt idx="582">
                  <c:v>34.472914895272446</c:v>
                </c:pt>
                <c:pt idx="583">
                  <c:v>34.50079648200869</c:v>
                </c:pt>
                <c:pt idx="584">
                  <c:v>34.52569887415435</c:v>
                </c:pt>
                <c:pt idx="585">
                  <c:v>34.547506979137694</c:v>
                </c:pt>
                <c:pt idx="586">
                  <c:v>34.566122510660776</c:v>
                </c:pt>
                <c:pt idx="587">
                  <c:v>34.581463383006515</c:v>
                </c:pt>
                <c:pt idx="588">
                  <c:v>34.5934631822169</c:v>
                </c:pt>
                <c:pt idx="589">
                  <c:v>34.60207072313432</c:v>
                </c:pt>
                <c:pt idx="590">
                  <c:v>34.60724969889994</c:v>
                </c:pt>
                <c:pt idx="591">
                  <c:v>34.608978427715314</c:v>
                </c:pt>
                <c:pt idx="592">
                  <c:v>34.60897842804211</c:v>
                </c:pt>
                <c:pt idx="593">
                  <c:v>34.61116486075696</c:v>
                </c:pt>
                <c:pt idx="594">
                  <c:v>34.61769726855376</c:v>
                </c:pt>
                <c:pt idx="595">
                  <c:v>34.628495669157864</c:v>
                </c:pt>
                <c:pt idx="596">
                  <c:v>34.643429032480825</c:v>
                </c:pt>
                <c:pt idx="597">
                  <c:v>34.66231855727203</c:v>
                </c:pt>
                <c:pt idx="598">
                  <c:v>34.684942007823196</c:v>
                </c:pt>
                <c:pt idx="599">
                  <c:v>34.711038887761674</c:v>
                </c:pt>
                <c:pt idx="600">
                  <c:v>34.74031620129701</c:v>
                </c:pt>
                <c:pt idx="601">
                  <c:v>34.77245454525705</c:v>
                </c:pt>
                <c:pt idx="602">
                  <c:v>34.80711428660941</c:v>
                </c:pt>
                <c:pt idx="603">
                  <c:v>34.843941606404144</c:v>
                </c:pt>
                <c:pt idx="604">
                  <c:v>34.88257422766494</c:v>
                </c:pt>
                <c:pt idx="605">
                  <c:v>34.922646686922256</c:v>
                </c:pt>
                <c:pt idx="606">
                  <c:v>34.9637950524308</c:v>
                </c:pt>
                <c:pt idx="607">
                  <c:v>35.00566103308812</c:v>
                </c:pt>
                <c:pt idx="608">
                  <c:v>35.04789545814687</c:v>
                </c:pt>
                <c:pt idx="609">
                  <c:v>35.09016113752512</c:v>
                </c:pt>
                <c:pt idx="610">
                  <c:v>35.132135135327694</c:v>
                </c:pt>
                <c:pt idx="611">
                  <c:v>35.17351050528035</c:v>
                </c:pt>
                <c:pt idx="612">
                  <c:v>35.213997546825546</c:v>
                </c:pt>
                <c:pt idx="613">
                  <c:v>35.253324645590155</c:v>
                </c:pt>
                <c:pt idx="614">
                  <c:v>35.29123876287479</c:v>
                </c:pt>
                <c:pt idx="615">
                  <c:v>35.32750563677183</c:v>
                </c:pt>
                <c:pt idx="616">
                  <c:v>35.36190975342867</c:v>
                </c:pt>
                <c:pt idx="617">
                  <c:v>35.39425414162552</c:v>
                </c:pt>
                <c:pt idx="618">
                  <c:v>35.42436003785819</c:v>
                </c:pt>
                <c:pt idx="619">
                  <c:v>35.452066462979296</c:v>
                </c:pt>
                <c:pt idx="620">
                  <c:v>35.47722974548889</c:v>
                </c:pt>
                <c:pt idx="621">
                  <c:v>35.499723020997465</c:v>
                </c:pt>
                <c:pt idx="622">
                  <c:v>35.51943573233453</c:v>
                </c:pt>
                <c:pt idx="623">
                  <c:v>35.53627315030389</c:v>
                </c:pt>
                <c:pt idx="624">
                  <c:v>35.55015593119501</c:v>
                </c:pt>
                <c:pt idx="625">
                  <c:v>35.56101972382254</c:v>
                </c:pt>
                <c:pt idx="626">
                  <c:v>35.56881483602642</c:v>
                </c:pt>
                <c:pt idx="627">
                  <c:v>35.57350596816151</c:v>
                </c:pt>
                <c:pt idx="628">
                  <c:v>35.57507201923584</c:v>
                </c:pt>
                <c:pt idx="629">
                  <c:v>35.5750720163957</c:v>
                </c:pt>
                <c:pt idx="630">
                  <c:v>35.57700424109506</c:v>
                </c:pt>
                <c:pt idx="631">
                  <c:v>35.582778228934274</c:v>
                </c:pt>
                <c:pt idx="632">
                  <c:v>35.59232648392392</c:v>
                </c:pt>
                <c:pt idx="633">
                  <c:v>35.60553826817554</c:v>
                </c:pt>
                <c:pt idx="634">
                  <c:v>35.62226215091605</c:v>
                </c:pt>
                <c:pt idx="635">
                  <c:v>35.64230939503493</c:v>
                </c:pt>
                <c:pt idx="636">
                  <c:v>35.66545802419463</c:v>
                </c:pt>
                <c:pt idx="637">
                  <c:v>35.69145738920121</c:v>
                </c:pt>
                <c:pt idx="638">
                  <c:v>35.72003304426514</c:v>
                </c:pt>
                <c:pt idx="639">
                  <c:v>35.75089174852114</c:v>
                </c:pt>
                <c:pt idx="640">
                  <c:v>35.78372642371643</c:v>
                </c:pt>
                <c:pt idx="641">
                  <c:v>35.81822092255862</c:v>
                </c:pt>
                <c:pt idx="642">
                  <c:v>35.85405449076238</c:v>
                </c:pt>
                <c:pt idx="643">
                  <c:v>35.89090583637945</c:v>
                </c:pt>
                <c:pt idx="644">
                  <c:v>35.92845674998779</c:v>
                </c:pt>
                <c:pt idx="645">
                  <c:v>35.966395246787854</c:v>
                </c:pt>
                <c:pt idx="646">
                  <c:v>36.004418225311014</c:v>
                </c:pt>
                <c:pt idx="647">
                  <c:v>36.04223365660192</c:v>
                </c:pt>
                <c:pt idx="648">
                  <c:v>36.079562332242034</c:v>
                </c:pt>
                <c:pt idx="649">
                  <c:v>36.11613920967136</c:v>
                </c:pt>
                <c:pt idx="650">
                  <c:v>36.151714399441786</c:v>
                </c:pt>
                <c:pt idx="651">
                  <c:v>36.1860538419385</c:v>
                </c:pt>
                <c:pt idx="652">
                  <c:v>36.21893972142108</c:v>
                </c:pt>
                <c:pt idx="653">
                  <c:v>36.25017066362504</c:v>
                </c:pt>
                <c:pt idx="654">
                  <c:v>36.27956176021887</c:v>
                </c:pt>
                <c:pt idx="655">
                  <c:v>36.30694445963166</c:v>
                </c:pt>
                <c:pt idx="656">
                  <c:v>36.33216635955309</c:v>
                </c:pt>
                <c:pt idx="657">
                  <c:v>36.35509093206467</c:v>
                </c:pt>
                <c:pt idx="658">
                  <c:v>36.375597208109056</c:v>
                </c:pt>
                <c:pt idx="659">
                  <c:v>36.393579443987356</c:v>
                </c:pt>
                <c:pt idx="660">
                  <c:v>36.40894678888078</c:v>
                </c:pt>
                <c:pt idx="661">
                  <c:v>36.42162296906229</c:v>
                </c:pt>
                <c:pt idx="662">
                  <c:v>36.43154600150505</c:v>
                </c:pt>
                <c:pt idx="663">
                  <c:v>36.438667946984864</c:v>
                </c:pt>
                <c:pt idx="664">
                  <c:v>36.44295471048416</c:v>
                </c:pt>
                <c:pt idx="665">
                  <c:v>36.44438589488596</c:v>
                </c:pt>
              </c:numCache>
            </c:numRef>
          </c:yVal>
          <c:smooth val="0"/>
        </c:ser>
        <c:axId val="39390855"/>
        <c:axId val="18973376"/>
      </c:scatterChart>
      <c:valAx>
        <c:axId val="39390855"/>
        <c:scaling>
          <c:orientation val="minMax"/>
          <c:max val="7"/>
          <c:min val="0"/>
        </c:scaling>
        <c:axPos val="t"/>
        <c:title>
          <c:tx>
            <c:rich>
              <a:bodyPr vert="horz" rot="0" anchor="ctr"/>
              <a:lstStyle/>
              <a:p>
                <a:pPr algn="ctr">
                  <a:defRPr/>
                </a:pPr>
                <a:r>
                  <a:rPr lang="en-US" cap="none" sz="800" b="1" i="0" u="none" baseline="0">
                    <a:latin typeface="Arial"/>
                    <a:ea typeface="Arial"/>
                    <a:cs typeface="Arial"/>
                  </a:rPr>
                  <a:t>Excess delay (ln(usec))</a:t>
                </a:r>
              </a:p>
            </c:rich>
          </c:tx>
          <c:layout/>
          <c:overlay val="0"/>
          <c:spPr>
            <a:noFill/>
            <a:ln>
              <a:noFill/>
            </a:ln>
          </c:spPr>
        </c:title>
        <c:majorGridlines>
          <c:spPr>
            <a:ln w="3175">
              <a:solidFill>
                <a:srgbClr val="969696"/>
              </a:solidFill>
              <a:prstDash val="dash"/>
            </a:ln>
          </c:spPr>
        </c:majorGridlines>
        <c:delete val="0"/>
        <c:numFmt formatCode="0" sourceLinked="0"/>
        <c:majorTickMark val="out"/>
        <c:minorTickMark val="none"/>
        <c:tickLblPos val="nextTo"/>
        <c:crossAx val="18973376"/>
        <c:crosses val="max"/>
        <c:crossBetween val="midCat"/>
        <c:dispUnits/>
        <c:majorUnit val="1"/>
      </c:valAx>
      <c:valAx>
        <c:axId val="18973376"/>
        <c:scaling>
          <c:orientation val="maxMin"/>
          <c:max val="35"/>
          <c:min val="0"/>
        </c:scaling>
        <c:axPos val="l"/>
        <c:title>
          <c:tx>
            <c:rich>
              <a:bodyPr vert="horz" rot="-5400000" anchor="ctr"/>
              <a:lstStyle/>
              <a:p>
                <a:pPr algn="ctr">
                  <a:defRPr/>
                </a:pPr>
                <a:r>
                  <a:rPr lang="en-US" cap="none" sz="800" b="1" i="0" u="none" baseline="0">
                    <a:latin typeface="Arial"/>
                    <a:ea typeface="Arial"/>
                    <a:cs typeface="Arial"/>
                  </a:rPr>
                  <a:t>Attenuation (dB)</a:t>
                </a:r>
              </a:p>
            </c:rich>
          </c:tx>
          <c:layout/>
          <c:overlay val="0"/>
          <c:spPr>
            <a:noFill/>
            <a:ln>
              <a:noFill/>
            </a:ln>
          </c:spPr>
        </c:title>
        <c:majorGridlines/>
        <c:delete val="0"/>
        <c:numFmt formatCode="0" sourceLinked="0"/>
        <c:majorTickMark val="out"/>
        <c:minorTickMark val="none"/>
        <c:tickLblPos val="nextTo"/>
        <c:crossAx val="39390855"/>
        <c:crossesAt val="0"/>
        <c:crossBetween val="midCat"/>
        <c:dispUnits/>
        <c:majorUnit val="5"/>
        <c:minorUnit val="1"/>
      </c:valAx>
      <c:spPr>
        <a:solidFill>
          <a:srgbClr val="FFFFFF"/>
        </a:solidFill>
        <a:ln w="254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Multipath scatter plot
(Free space)</a:t>
            </a:r>
          </a:p>
        </c:rich>
      </c:tx>
      <c:layout>
        <c:manualLayout>
          <c:xMode val="factor"/>
          <c:yMode val="factor"/>
          <c:x val="0.00675"/>
          <c:y val="0"/>
        </c:manualLayout>
      </c:layout>
      <c:spPr>
        <a:noFill/>
        <a:ln>
          <a:noFill/>
        </a:ln>
      </c:spPr>
    </c:title>
    <c:plotArea>
      <c:layout>
        <c:manualLayout>
          <c:xMode val="edge"/>
          <c:yMode val="edge"/>
          <c:x val="0.04275"/>
          <c:y val="0.106"/>
          <c:w val="0.88225"/>
          <c:h val="0.826"/>
        </c:manualLayout>
      </c:layout>
      <c:scatterChart>
        <c:scatterStyle val="lineMarker"/>
        <c:varyColors val="0"/>
        <c:ser>
          <c:idx val="0"/>
          <c:order val="0"/>
          <c:tx>
            <c:strRef>
              <c:f>'Echo-Geometry-Return'!$B$18</c:f>
              <c:strCache>
                <c:ptCount val="1"/>
                <c:pt idx="0">
                  <c:v>0.1</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'Echo-Geometry-Return'!$B$60:$B$96</c:f>
              <c:numCache>
                <c:ptCount val="37"/>
                <c:pt idx="0">
                  <c:v>5.639577693727915E-10</c:v>
                </c:pt>
                <c:pt idx="1">
                  <c:v>0.0012812215620231864</c:v>
                </c:pt>
                <c:pt idx="2">
                  <c:v>0.00511483828857943</c:v>
                </c:pt>
                <c:pt idx="3">
                  <c:v>0.011470792138924917</c:v>
                </c:pt>
                <c:pt idx="4">
                  <c:v>0.02029927154714173</c:v>
                </c:pt>
                <c:pt idx="5">
                  <c:v>0.031531135824784215</c:v>
                </c:pt>
                <c:pt idx="6">
                  <c:v>0.04507850269437341</c:v>
                </c:pt>
                <c:pt idx="7">
                  <c:v>0.06083549247122141</c:v>
                </c:pt>
                <c:pt idx="8">
                  <c:v>0.07867912077404782</c:v>
                </c:pt>
                <c:pt idx="9">
                  <c:v>0.09847033015051447</c:v>
                </c:pt>
                <c:pt idx="10">
                  <c:v>0.12005514968350303</c:v>
                </c:pt>
                <c:pt idx="11">
                  <c:v>0.14326597051350495</c:v>
                </c:pt>
                <c:pt idx="12">
                  <c:v>0.16792292428199573</c:v>
                </c:pt>
                <c:pt idx="13">
                  <c:v>0.19383535077938183</c:v>
                </c:pt>
                <c:pt idx="14">
                  <c:v>0.22080334056903203</c:v>
                </c:pt>
                <c:pt idx="15">
                  <c:v>0.24861933805087352</c:v>
                </c:pt>
                <c:pt idx="16">
                  <c:v>0.2770697903169269</c:v>
                </c:pt>
                <c:pt idx="17">
                  <c:v>0.30593682722257043</c:v>
                </c:pt>
                <c:pt idx="18">
                  <c:v>0.334999958335415</c:v>
                </c:pt>
                <c:pt idx="19">
                  <c:v>0.36403777281016403</c:v>
                </c:pt>
                <c:pt idx="20">
                  <c:v>0.392829628751444</c:v>
                </c:pt>
                <c:pt idx="21">
                  <c:v>0.42115731924664485</c:v>
                </c:pt>
                <c:pt idx="22">
                  <c:v>0.4488067029555095</c:v>
                </c:pt>
                <c:pt idx="23">
                  <c:v>0.4755692879119463</c:v>
                </c:pt>
                <c:pt idx="24">
                  <c:v>0.5012437580059567</c:v>
                </c:pt>
                <c:pt idx="25">
                  <c:v>0.5256374324522877</c:v>
                </c:pt>
                <c:pt idx="26">
                  <c:v>0.5485676493999847</c:v>
                </c:pt>
                <c:pt idx="27">
                  <c:v>0.5698630656812517</c:v>
                </c:pt>
                <c:pt idx="28">
                  <c:v>0.589364865524189</c:v>
                </c:pt>
                <c:pt idx="29">
                  <c:v>0.6069278718570164</c:v>
                </c:pt>
                <c:pt idx="30">
                  <c:v>0.6224215545996911</c:v>
                </c:pt>
                <c:pt idx="31">
                  <c:v>0.6357309310721131</c:v>
                </c:pt>
                <c:pt idx="32">
                  <c:v>0.6467573543411239</c:v>
                </c:pt>
                <c:pt idx="33">
                  <c:v>0.6554191859825547</c:v>
                </c:pt>
                <c:pt idx="34">
                  <c:v>0.6616523503500282</c:v>
                </c:pt>
                <c:pt idx="35">
                  <c:v>0.6654107680245266</c:v>
                </c:pt>
                <c:pt idx="36">
                  <c:v>0.6666666667963443</c:v>
                </c:pt>
              </c:numCache>
            </c:numRef>
          </c:xVal>
          <c:yVal>
            <c:numRef>
              <c:f>'Echo-Geometry-Return'!$B$101:$B$137</c:f>
              <c:numCache>
                <c:ptCount val="37"/>
                <c:pt idx="0">
                  <c:v>10.000000000146954</c:v>
                </c:pt>
                <c:pt idx="1">
                  <c:v>10.000333850056691</c:v>
                </c:pt>
                <c:pt idx="2">
                  <c:v>10.001332705380761</c:v>
                </c:pt>
                <c:pt idx="3">
                  <c:v>10.002988506858767</c:v>
                </c:pt>
                <c:pt idx="4">
                  <c:v>10.00528790702521</c:v>
                </c:pt>
                <c:pt idx="5">
                  <c:v>10.008212395397862</c:v>
                </c:pt>
                <c:pt idx="6">
                  <c:v>10.0117384714806</c:v>
                </c:pt>
                <c:pt idx="7">
                  <c:v>10.015837863039643</c:v>
                </c:pt>
                <c:pt idx="8">
                  <c:v>10.020477786678361</c:v>
                </c:pt>
                <c:pt idx="9">
                  <c:v>10.025621247224322</c:v>
                </c:pt>
                <c:pt idx="10">
                  <c:v>10.031227372012568</c:v>
                </c:pt>
                <c:pt idx="11">
                  <c:v>10.03725177580784</c:v>
                </c:pt>
                <c:pt idx="12">
                  <c:v>10.043646951858898</c:v>
                </c:pt>
                <c:pt idx="13">
                  <c:v>10.050362684422176</c:v>
                </c:pt>
                <c:pt idx="14">
                  <c:v>10.057346478027341</c:v>
                </c:pt>
                <c:pt idx="15">
                  <c:v>10.064543998779028</c:v>
                </c:pt>
                <c:pt idx="16">
                  <c:v>10.071899523090686</c:v>
                </c:pt>
                <c:pt idx="17">
                  <c:v>10.079356389418665</c:v>
                </c:pt>
                <c:pt idx="18">
                  <c:v>10.086857448797517</c:v>
                </c:pt>
                <c:pt idx="19">
                  <c:v>10.094345510259469</c:v>
                </c:pt>
                <c:pt idx="20">
                  <c:v>10.101763777540718</c:v>
                </c:pt>
                <c:pt idx="21">
                  <c:v>10.109056273822716</c:v>
                </c:pt>
                <c:pt idx="22">
                  <c:v>10.116168251616797</c:v>
                </c:pt>
                <c:pt idx="23">
                  <c:v>10.123046585264841</c:v>
                </c:pt>
                <c:pt idx="24">
                  <c:v>10.129640143887455</c:v>
                </c:pt>
                <c:pt idx="25">
                  <c:v>10.135900142956384</c:v>
                </c:pt>
                <c:pt idx="26">
                  <c:v>10.141780472992023</c:v>
                </c:pt>
                <c:pt idx="27">
                  <c:v>10.147238004185331</c:v>
                </c:pt>
                <c:pt idx="28">
                  <c:v>10.152232866010642</c:v>
                </c:pt>
                <c:pt idx="29">
                  <c:v>10.156728701130863</c:v>
                </c:pt>
                <c:pt idx="30">
                  <c:v>10.160692893095867</c:v>
                </c:pt>
                <c:pt idx="31">
                  <c:v>10.164096767500334</c:v>
                </c:pt>
                <c:pt idx="32">
                  <c:v>10.166915766398127</c:v>
                </c:pt>
                <c:pt idx="33">
                  <c:v>10.169129595869348</c:v>
                </c:pt>
                <c:pt idx="34">
                  <c:v>10.170722346705787</c:v>
                </c:pt>
                <c:pt idx="35">
                  <c:v>10.171682588224257</c:v>
                </c:pt>
                <c:pt idx="36">
                  <c:v>10.17200343527148</c:v>
                </c:pt>
              </c:numCache>
            </c:numRef>
          </c:yVal>
          <c:smooth val="0"/>
        </c:ser>
        <c:ser>
          <c:idx val="1"/>
          <c:order val="1"/>
          <c:tx>
            <c:strRef>
              <c:f>'Echo-Geometry-Return'!$C$18</c:f>
              <c:strCache>
                <c:ptCount val="1"/>
                <c:pt idx="0">
                  <c:v>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'Echo-Geometry-Return'!$C$60:$C$96</c:f>
              <c:numCache>
                <c:ptCount val="37"/>
                <c:pt idx="0">
                  <c:v>2.0012554576472516E-09</c:v>
                </c:pt>
                <c:pt idx="1">
                  <c:v>0.006675264694446052</c:v>
                </c:pt>
                <c:pt idx="2">
                  <c:v>0.02664185770273164</c:v>
                </c:pt>
                <c:pt idx="3">
                  <c:v>0.059722933774638186</c:v>
                </c:pt>
                <c:pt idx="4">
                  <c:v>0.10562625799418394</c:v>
                </c:pt>
                <c:pt idx="5">
                  <c:v>0.16394789954292222</c:v>
                </c:pt>
                <c:pt idx="6">
                  <c:v>0.23417727238846572</c:v>
                </c:pt>
                <c:pt idx="7">
                  <c:v>0.3157033999653673</c:v>
                </c:pt>
                <c:pt idx="8">
                  <c:v>0.40782225604956446</c:v>
                </c:pt>
                <c:pt idx="9">
                  <c:v>0.5097450157607261</c:v>
                </c:pt>
                <c:pt idx="10">
                  <c:v>0.6206070393643515</c:v>
                </c:pt>
                <c:pt idx="11">
                  <c:v>0.739477407239632</c:v>
                </c:pt>
                <c:pt idx="12">
                  <c:v>0.8653688265718884</c:v>
                </c:pt>
                <c:pt idx="13">
                  <c:v>0.9972477382394492</c:v>
                </c:pt>
                <c:pt idx="14">
                  <c:v>1.134044464977908</c:v>
                </c:pt>
                <c:pt idx="15">
                  <c:v>1.2746632580772814</c:v>
                </c:pt>
                <c:pt idx="16">
                  <c:v>1.4179921184242932</c:v>
                </c:pt>
                <c:pt idx="17">
                  <c:v>1.5629122875193544</c:v>
                </c:pt>
                <c:pt idx="18">
                  <c:v>1.7083073241679791</c:v>
                </c:pt>
                <c:pt idx="19">
                  <c:v>1.8530717020213436</c:v>
                </c:pt>
                <c:pt idx="20">
                  <c:v>1.9961188813517992</c:v>
                </c:pt>
                <c:pt idx="21">
                  <c:v>2.136388824914963</c:v>
                </c:pt>
                <c:pt idx="22">
                  <c:v>2.2728549421625566</c:v>
                </c:pt>
                <c:pt idx="23">
                  <c:v>2.4045304582766334</c:v>
                </c:pt>
                <c:pt idx="24">
                  <c:v>2.5304742144719823</c:v>
                </c:pt>
                <c:pt idx="25">
                  <c:v>2.6497959138355043</c:v>
                </c:pt>
                <c:pt idx="26">
                  <c:v>2.7616608327866743</c:v>
                </c:pt>
                <c:pt idx="27">
                  <c:v>2.8652940222477064</c:v>
                </c:pt>
                <c:pt idx="28">
                  <c:v>2.959984025023565</c:v>
                </c:pt>
                <c:pt idx="29">
                  <c:v>3.045086136941186</c:v>
                </c:pt>
                <c:pt idx="30">
                  <c:v>3.12002523920197</c:v>
                </c:pt>
                <c:pt idx="31">
                  <c:v>3.18429822837152</c:v>
                </c:pt>
                <c:pt idx="32">
                  <c:v>3.2374760686494852</c:v>
                </c:pt>
                <c:pt idx="33">
                  <c:v>3.2792054886936306</c:v>
                </c:pt>
                <c:pt idx="34">
                  <c:v>3.309210342450791</c:v>
                </c:pt>
                <c:pt idx="35">
                  <c:v>3.3272926502907003</c:v>
                </c:pt>
                <c:pt idx="36">
                  <c:v>3.3333333332860646</c:v>
                </c:pt>
              </c:numCache>
            </c:numRef>
          </c:xVal>
          <c:yVal>
            <c:numRef>
              <c:f>'Echo-Geometry-Return'!$C$101:$C$137</c:f>
              <c:numCache>
                <c:ptCount val="37"/>
                <c:pt idx="0">
                  <c:v>10.000000000521482</c:v>
                </c:pt>
                <c:pt idx="1">
                  <c:v>10.001739244230304</c:v>
                </c:pt>
                <c:pt idx="2">
                  <c:v>10.006939474234759</c:v>
                </c:pt>
                <c:pt idx="3">
                  <c:v>10.01554847949236</c:v>
                </c:pt>
                <c:pt idx="4">
                  <c:v>10.027480224054253</c:v>
                </c:pt>
                <c:pt idx="5">
                  <c:v>10.042616283801776</c:v>
                </c:pt>
                <c:pt idx="6">
                  <c:v>10.060807790496742</c:v>
                </c:pt>
                <c:pt idx="7">
                  <c:v>10.081877819292526</c:v>
                </c:pt>
                <c:pt idx="8">
                  <c:v>10.105624144635055</c:v>
                </c:pt>
                <c:pt idx="9">
                  <c:v>10.131822281745231</c:v>
                </c:pt>
                <c:pt idx="10">
                  <c:v>10.160228727293797</c:v>
                </c:pt>
                <c:pt idx="11">
                  <c:v>10.190584313312206</c:v>
                </c:pt>
                <c:pt idx="12">
                  <c:v>10.222617592424385</c:v>
                </c:pt>
                <c:pt idx="13">
                  <c:v>10.256048179536261</c:v>
                </c:pt>
                <c:pt idx="14">
                  <c:v>10.290589984460091</c:v>
                </c:pt>
                <c:pt idx="15">
                  <c:v>10.32595428080835</c:v>
                </c:pt>
                <c:pt idx="16">
                  <c:v>10.361852568113912</c:v>
                </c:pt>
                <c:pt idx="17">
                  <c:v>10.39799919583813</c:v>
                </c:pt>
                <c:pt idx="18">
                  <c:v>10.434113729142238</c:v>
                </c:pt>
                <c:pt idx="19">
                  <c:v>10.469923046577412</c:v>
                </c:pt>
                <c:pt idx="20">
                  <c:v>10.505163168884762</c:v>
                </c:pt>
                <c:pt idx="21">
                  <c:v>10.539580825708505</c:v>
                </c:pt>
                <c:pt idx="22">
                  <c:v>10.572934773144658</c:v>
                </c:pt>
                <c:pt idx="23">
                  <c:v>10.604996879697858</c:v>
                </c:pt>
                <c:pt idx="24">
                  <c:v>10.635553001493063</c:v>
                </c:pt>
                <c:pt idx="25">
                  <c:v>10.66440366962745</c:v>
                </c:pt>
                <c:pt idx="26">
                  <c:v>10.691364613517244</c:v>
                </c:pt>
                <c:pt idx="27">
                  <c:v>10.716267144173013</c:v>
                </c:pt>
                <c:pt idx="28">
                  <c:v>10.73895842069893</c:v>
                </c:pt>
                <c:pt idx="29">
                  <c:v>10.75930162212047</c:v>
                </c:pt>
                <c:pt idx="30">
                  <c:v>10.777176045044447</c:v>
                </c:pt>
                <c:pt idx="31">
                  <c:v>10.79247714576896</c:v>
                </c:pt>
                <c:pt idx="32">
                  <c:v>10.805116543388078</c:v>
                </c:pt>
                <c:pt idx="33">
                  <c:v>10.81502199825567</c:v>
                </c:pt>
                <c:pt idx="34">
                  <c:v>10.822137377940708</c:v>
                </c:pt>
                <c:pt idx="35">
                  <c:v>10.826422620562946</c:v>
                </c:pt>
                <c:pt idx="36">
                  <c:v>10.827853703153302</c:v>
                </c:pt>
              </c:numCache>
            </c:numRef>
          </c:yVal>
          <c:smooth val="0"/>
        </c:ser>
        <c:ser>
          <c:idx val="2"/>
          <c:order val="2"/>
          <c:tx>
            <c:strRef>
              <c:f>'Echo-Geometry-Return'!$D$18</c:f>
              <c:strCache>
                <c:ptCount val="1"/>
                <c:pt idx="0">
                  <c:v>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'Echo-Geometry-Return'!$D$60:$D$96</c:f>
              <c:numCache>
                <c:ptCount val="37"/>
                <c:pt idx="0">
                  <c:v>-6.68520054129355E-10</c:v>
                </c:pt>
                <c:pt idx="1">
                  <c:v>0.014090401780855188</c:v>
                </c:pt>
                <c:pt idx="2">
                  <c:v>0.056214912829162245</c:v>
                </c:pt>
                <c:pt idx="3">
                  <c:v>0.12593631080083156</c:v>
                </c:pt>
                <c:pt idx="4">
                  <c:v>0.22253529777661524</c:v>
                </c:pt>
                <c:pt idx="5">
                  <c:v>0.3450241682163421</c:v>
                </c:pt>
                <c:pt idx="6">
                  <c:v>0.49216510010968645</c:v>
                </c:pt>
                <c:pt idx="7">
                  <c:v>0.6624923090482919</c:v>
                </c:pt>
                <c:pt idx="8">
                  <c:v>0.8543371951389982</c:v>
                </c:pt>
                <c:pt idx="9">
                  <c:v>1.0658555645670968</c:v>
                </c:pt>
                <c:pt idx="10">
                  <c:v>1.295056018175913</c:v>
                </c:pt>
                <c:pt idx="11">
                  <c:v>1.5398286603143951</c:v>
                </c:pt>
                <c:pt idx="12">
                  <c:v>1.797973380564848</c:v>
                </c:pt>
                <c:pt idx="13">
                  <c:v>2.067227085398435</c:v>
                </c:pt>
                <c:pt idx="14">
                  <c:v>2.345289393165568</c:v>
                </c:pt>
                <c:pt idx="15">
                  <c:v>2.6298464425762567</c:v>
                </c:pt>
                <c:pt idx="16">
                  <c:v>2.918592592883395</c:v>
                </c:pt>
                <c:pt idx="17">
                  <c:v>3.2092499070576608</c:v>
                </c:pt>
                <c:pt idx="18">
                  <c:v>3.4995854037363</c:v>
                </c:pt>
                <c:pt idx="19">
                  <c:v>3.7874261383585583</c:v>
                </c:pt>
                <c:pt idx="20">
                  <c:v>4.070672229179841</c:v>
                </c:pt>
                <c:pt idx="21">
                  <c:v>4.347307981533841</c:v>
                </c:pt>
                <c:pt idx="22">
                  <c:v>4.615411286258257</c:v>
                </c:pt>
                <c:pt idx="23">
                  <c:v>4.8731614783909905</c:v>
                </c:pt>
                <c:pt idx="24">
                  <c:v>5.118845842842461</c:v>
                </c:pt>
                <c:pt idx="25">
                  <c:v>5.350864947302991</c:v>
                </c:pt>
                <c:pt idx="26">
                  <c:v>5.567736971357557</c:v>
                </c:pt>
                <c:pt idx="27">
                  <c:v>5.768101186474794</c:v>
                </c:pt>
                <c:pt idx="28">
                  <c:v>5.950720725642018</c:v>
                </c:pt>
                <c:pt idx="29">
                  <c:v>6.114484765008061</c:v>
                </c:pt>
                <c:pt idx="30">
                  <c:v>6.258410223727366</c:v>
                </c:pt>
                <c:pt idx="31">
                  <c:v>6.3816430727752</c:v>
                </c:pt>
                <c:pt idx="32">
                  <c:v>6.483459329113662</c:v>
                </c:pt>
                <c:pt idx="33">
                  <c:v>6.563265798366753</c:v>
                </c:pt>
                <c:pt idx="34">
                  <c:v>6.620600617115328</c:v>
                </c:pt>
                <c:pt idx="35">
                  <c:v>6.655133634979057</c:v>
                </c:pt>
                <c:pt idx="36">
                  <c:v>6.666666666418575</c:v>
                </c:pt>
              </c:numCache>
            </c:numRef>
          </c:xVal>
          <c:yVal>
            <c:numRef>
              <c:f>'Echo-Geometry-Return'!$D$101:$D$137</c:f>
              <c:numCache>
                <c:ptCount val="37"/>
                <c:pt idx="0">
                  <c:v>9.9999999998258</c:v>
                </c:pt>
                <c:pt idx="1">
                  <c:v>10.003670854442175</c:v>
                </c:pt>
                <c:pt idx="2">
                  <c:v>10.014635957944853</c:v>
                </c:pt>
                <c:pt idx="3">
                  <c:v>10.032754231592506</c:v>
                </c:pt>
                <c:pt idx="4">
                  <c:v>10.057794804296957</c:v>
                </c:pt>
                <c:pt idx="5">
                  <c:v>10.089443149159392</c:v>
                </c:pt>
                <c:pt idx="6">
                  <c:v>10.127309191094087</c:v>
                </c:pt>
                <c:pt idx="7">
                  <c:v>10.170936957721944</c:v>
                </c:pt>
                <c:pt idx="8">
                  <c:v>10.219815293363382</c:v>
                </c:pt>
                <c:pt idx="9">
                  <c:v>10.273389142731393</c:v>
                </c:pt>
                <c:pt idx="10">
                  <c:v>10.33107093345687</c:v>
                </c:pt>
                <c:pt idx="11">
                  <c:v>10.392251638204492</c:v>
                </c:pt>
                <c:pt idx="12">
                  <c:v>10.456311169129965</c:v>
                </c:pt>
                <c:pt idx="13">
                  <c:v>10.52262784046621</c:v>
                </c:pt>
                <c:pt idx="14">
                  <c:v>10.590586720455757</c:v>
                </c:pt>
                <c:pt idx="15">
                  <c:v>10.659586774570865</c:v>
                </c:pt>
                <c:pt idx="16">
                  <c:v>10.729046772897753</c:v>
                </c:pt>
                <c:pt idx="17">
                  <c:v>10.798409992705299</c:v>
                </c:pt>
                <c:pt idx="18">
                  <c:v>10.867147791436395</c:v>
                </c:pt>
                <c:pt idx="19">
                  <c:v>10.934762155992887</c:v>
                </c:pt>
                <c:pt idx="20">
                  <c:v>11.000787352599257</c:v>
                </c:pt>
                <c:pt idx="21">
                  <c:v>11.064790809685734</c:v>
                </c:pt>
                <c:pt idx="22">
                  <c:v>11.126373366321305</c:v>
                </c:pt>
                <c:pt idx="23">
                  <c:v>11.185169012906954</c:v>
                </c:pt>
                <c:pt idx="24">
                  <c:v>11.240844241053951</c:v>
                </c:pt>
                <c:pt idx="25">
                  <c:v>11.293097107458516</c:v>
                </c:pt>
                <c:pt idx="26">
                  <c:v>11.341656103440378</c:v>
                </c:pt>
                <c:pt idx="27">
                  <c:v>11.38627890860654</c:v>
                </c:pt>
                <c:pt idx="28">
                  <c:v>11.426751094507477</c:v>
                </c:pt>
                <c:pt idx="29">
                  <c:v>11.46288483259939</c:v>
                </c:pt>
                <c:pt idx="30">
                  <c:v>11.49451765054711</c:v>
                </c:pt>
                <c:pt idx="31">
                  <c:v>11.521511271985663</c:v>
                </c:pt>
                <c:pt idx="32">
                  <c:v>11.543750567286237</c:v>
                </c:pt>
                <c:pt idx="33">
                  <c:v>11.561142636556845</c:v>
                </c:pt>
                <c:pt idx="34">
                  <c:v>11.573616040914466</c:v>
                </c:pt>
                <c:pt idx="35">
                  <c:v>11.581120193835655</c:v>
                </c:pt>
                <c:pt idx="36">
                  <c:v>11.583624920898624</c:v>
                </c:pt>
              </c:numCache>
            </c:numRef>
          </c:yVal>
          <c:smooth val="0"/>
        </c:ser>
        <c:ser>
          <c:idx val="3"/>
          <c:order val="3"/>
          <c:tx>
            <c:strRef>
              <c:f>'Echo-Geometry-Return'!$E$18</c:f>
              <c:strCache>
                <c:ptCount val="1"/>
                <c:pt idx="0">
                  <c:v>5.0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numRef>
              <c:f>'Echo-Geometry-Return'!$E$60:$E$96</c:f>
              <c:numCache>
                <c:ptCount val="37"/>
                <c:pt idx="0">
                  <c:v>1.3921959881220878E-09</c:v>
                </c:pt>
                <c:pt idx="1">
                  <c:v>0.1263643584095142</c:v>
                </c:pt>
                <c:pt idx="2">
                  <c:v>0.4989399992411118</c:v>
                </c:pt>
                <c:pt idx="3">
                  <c:v>1.0995363826605657</c:v>
                </c:pt>
                <c:pt idx="4">
                  <c:v>1.901746752485387</c:v>
                </c:pt>
                <c:pt idx="5">
                  <c:v>2.8750895652062645</c:v>
                </c:pt>
                <c:pt idx="6">
                  <c:v>3.9885612487912665</c:v>
                </c:pt>
                <c:pt idx="7">
                  <c:v>5.213003138657383</c:v>
                </c:pt>
                <c:pt idx="8">
                  <c:v>6.5223047752595305</c:v>
                </c:pt>
                <c:pt idx="9">
                  <c:v>7.893762636798343</c:v>
                </c:pt>
                <c:pt idx="10">
                  <c:v>9.307944662121734</c:v>
                </c:pt>
                <c:pt idx="11">
                  <c:v>10.748324440166222</c:v>
                </c:pt>
                <c:pt idx="12">
                  <c:v>12.20084679281462</c:v>
                </c:pt>
                <c:pt idx="13">
                  <c:v>13.65350883596415</c:v>
                </c:pt>
                <c:pt idx="14">
                  <c:v>15.095992343811714</c:v>
                </c:pt>
                <c:pt idx="15">
                  <c:v>16.5193570799094</c:v>
                </c:pt>
                <c:pt idx="16">
                  <c:v>17.915792315582788</c:v>
                </c:pt>
                <c:pt idx="17">
                  <c:v>19.27841887676784</c:v>
                </c:pt>
                <c:pt idx="18">
                  <c:v>20.60113295832983</c:v>
                </c:pt>
                <c:pt idx="19">
                  <c:v>21.878483521819472</c:v>
                </c:pt>
                <c:pt idx="20">
                  <c:v>23.105576273841613</c:v>
                </c:pt>
                <c:pt idx="21">
                  <c:v>24.27799850072075</c:v>
                </c:pt>
                <c:pt idx="22">
                  <c:v>25.39176019837259</c:v>
                </c:pt>
                <c:pt idx="23">
                  <c:v>26.44324791533459</c:v>
                </c:pt>
                <c:pt idx="24">
                  <c:v>27.429188517743178</c:v>
                </c:pt>
                <c:pt idx="25">
                  <c:v>28.34662070928547</c:v>
                </c:pt>
                <c:pt idx="26">
                  <c:v>29.192872625569517</c:v>
                </c:pt>
                <c:pt idx="27">
                  <c:v>29.96554419886356</c:v>
                </c:pt>
                <c:pt idx="28">
                  <c:v>30.662493279853727</c:v>
                </c:pt>
                <c:pt idx="29">
                  <c:v>31.28182472761779</c:v>
                </c:pt>
                <c:pt idx="30">
                  <c:v>31.821881852940166</c:v>
                </c:pt>
                <c:pt idx="31">
                  <c:v>32.28123973546493</c:v>
                </c:pt>
                <c:pt idx="32">
                  <c:v>32.65870004127816</c:v>
                </c:pt>
                <c:pt idx="33">
                  <c:v>32.95328705144814</c:v>
                </c:pt>
                <c:pt idx="34">
                  <c:v>33.16424467929527</c:v>
                </c:pt>
                <c:pt idx="35">
                  <c:v>33.291034308944944</c:v>
                </c:pt>
                <c:pt idx="36">
                  <c:v>33.333333332037924</c:v>
                </c:pt>
              </c:numCache>
            </c:numRef>
          </c:xVal>
          <c:yVal>
            <c:numRef>
              <c:f>'Echo-Geometry-Return'!$E$101:$E$137</c:f>
              <c:numCache>
                <c:ptCount val="37"/>
                <c:pt idx="0">
                  <c:v>10.000000000362775</c:v>
                </c:pt>
                <c:pt idx="1">
                  <c:v>10.032865350291342</c:v>
                </c:pt>
                <c:pt idx="2">
                  <c:v>10.129048711176562</c:v>
                </c:pt>
                <c:pt idx="3">
                  <c:v>10.281889481036519</c:v>
                </c:pt>
                <c:pt idx="4">
                  <c:v>10.481930353241264</c:v>
                </c:pt>
                <c:pt idx="5">
                  <c:v>10.718617274589965</c:v>
                </c:pt>
                <c:pt idx="6">
                  <c:v>10.981698731401083</c:v>
                </c:pt>
                <c:pt idx="7">
                  <c:v>11.262087255437683</c:v>
                </c:pt>
                <c:pt idx="8">
                  <c:v>11.552220430239712</c:v>
                </c:pt>
                <c:pt idx="9">
                  <c:v>11.84607997932871</c:v>
                </c:pt>
                <c:pt idx="10">
                  <c:v>12.139029342182253</c:v>
                </c:pt>
                <c:pt idx="11">
                  <c:v>12.427583466596847</c:v>
                </c:pt>
                <c:pt idx="12">
                  <c:v>12.709175518693783</c:v>
                </c:pt>
                <c:pt idx="13">
                  <c:v>12.981950264470312</c:v>
                </c:pt>
                <c:pt idx="14">
                  <c:v>13.244593535107745</c:v>
                </c:pt>
                <c:pt idx="15">
                  <c:v>13.496197113684257</c:v>
                </c:pt>
                <c:pt idx="16">
                  <c:v>13.736154301987069</c:v>
                </c:pt>
                <c:pt idx="17">
                  <c:v>13.964080414695285</c:v>
                </c:pt>
                <c:pt idx="18">
                  <c:v>14.179752804999575</c:v>
                </c:pt>
                <c:pt idx="19">
                  <c:v>14.383065868452851</c:v>
                </c:pt>
                <c:pt idx="20">
                  <c:v>14.573997387335883</c:v>
                </c:pt>
                <c:pt idx="21">
                  <c:v>14.752583397915188</c:v>
                </c:pt>
                <c:pt idx="22">
                  <c:v>14.918899437450456</c:v>
                </c:pt>
                <c:pt idx="23">
                  <c:v>15.073046557941394</c:v>
                </c:pt>
                <c:pt idx="24">
                  <c:v>15.215140899616582</c:v>
                </c:pt>
                <c:pt idx="25">
                  <c:v>15.34530592344695</c:v>
                </c:pt>
                <c:pt idx="26">
                  <c:v>15.463666631031373</c:v>
                </c:pt>
                <c:pt idx="27">
                  <c:v>15.570345270760829</c:v>
                </c:pt>
                <c:pt idx="28">
                  <c:v>15.665458155958055</c:v>
                </c:pt>
                <c:pt idx="29">
                  <c:v>15.749113314978278</c:v>
                </c:pt>
                <c:pt idx="30">
                  <c:v>15.821408763507472</c:v>
                </c:pt>
                <c:pt idx="31">
                  <c:v>15.882431241806497</c:v>
                </c:pt>
                <c:pt idx="32">
                  <c:v>15.932255299086314</c:v>
                </c:pt>
                <c:pt idx="33">
                  <c:v>15.970942637013817</c:v>
                </c:pt>
                <c:pt idx="34">
                  <c:v>15.998541647100197</c:v>
                </c:pt>
                <c:pt idx="35">
                  <c:v>16.015087094328617</c:v>
                </c:pt>
                <c:pt idx="36">
                  <c:v>16.020599913110846</c:v>
                </c:pt>
              </c:numCache>
            </c:numRef>
          </c:yVal>
          <c:smooth val="0"/>
        </c:ser>
        <c:ser>
          <c:idx val="4"/>
          <c:order val="4"/>
          <c:tx>
            <c:strRef>
              <c:f>'Echo-Geometry-Return'!$F$18</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numRef>
              <c:f>'Echo-Geometry-Return'!$F$60:$F$96</c:f>
              <c:numCache>
                <c:ptCount val="37"/>
                <c:pt idx="0">
                  <c:v>5.8177641732252525E-05</c:v>
                </c:pt>
                <c:pt idx="1">
                  <c:v>2.907959157689065</c:v>
                </c:pt>
                <c:pt idx="2">
                  <c:v>5.810382849843876</c:v>
                </c:pt>
                <c:pt idx="3">
                  <c:v>8.701746148003439</c:v>
                </c:pt>
                <c:pt idx="4">
                  <c:v>11.576545177795357</c:v>
                </c:pt>
                <c:pt idx="5">
                  <c:v>14.42930759587353</c:v>
                </c:pt>
                <c:pt idx="6">
                  <c:v>17.254603006834717</c:v>
                </c:pt>
                <c:pt idx="7">
                  <c:v>20.047053300284873</c:v>
                </c:pt>
                <c:pt idx="8">
                  <c:v>22.80134288837791</c:v>
                </c:pt>
                <c:pt idx="9">
                  <c:v>25.51222882433932</c:v>
                </c:pt>
                <c:pt idx="10">
                  <c:v>28.174550782713297</c:v>
                </c:pt>
                <c:pt idx="11">
                  <c:v>30.7832408823356</c:v>
                </c:pt>
                <c:pt idx="12">
                  <c:v>33.333333333333336</c:v>
                </c:pt>
                <c:pt idx="13">
                  <c:v>35.81997388978825</c:v>
                </c:pt>
                <c:pt idx="14">
                  <c:v>38.23842909006974</c:v>
                </c:pt>
                <c:pt idx="15">
                  <c:v>40.584095267248046</c:v>
                </c:pt>
                <c:pt idx="16">
                  <c:v>42.85250731243596</c:v>
                </c:pt>
                <c:pt idx="17">
                  <c:v>45.03934717437735</c:v>
                </c:pt>
                <c:pt idx="18">
                  <c:v>47.14045207910317</c:v>
                </c:pt>
                <c:pt idx="19">
                  <c:v>49.15182245400828</c:v>
                </c:pt>
                <c:pt idx="20">
                  <c:v>51.06962954126521</c:v>
                </c:pt>
                <c:pt idx="21">
                  <c:v>52.89022268608235</c:v>
                </c:pt>
                <c:pt idx="22">
                  <c:v>54.610136285932796</c:v>
                </c:pt>
                <c:pt idx="23">
                  <c:v>56.226096387525715</c:v>
                </c:pt>
                <c:pt idx="24">
                  <c:v>57.73502691896258</c:v>
                </c:pt>
                <c:pt idx="25">
                  <c:v>59.134055545214814</c:v>
                </c:pt>
                <c:pt idx="26">
                  <c:v>60.42051913577666</c:v>
                </c:pt>
                <c:pt idx="27">
                  <c:v>61.59196883408579</c:v>
                </c:pt>
                <c:pt idx="28">
                  <c:v>62.64617471906058</c:v>
                </c:pt>
                <c:pt idx="29">
                  <c:v>63.58113004988183</c:v>
                </c:pt>
                <c:pt idx="30">
                  <c:v>64.3950550859379</c:v>
                </c:pt>
                <c:pt idx="31">
                  <c:v>65.08640047466226</c:v>
                </c:pt>
                <c:pt idx="32">
                  <c:v>65.65385020081388</c:v>
                </c:pt>
                <c:pt idx="33">
                  <c:v>66.0963240915874</c:v>
                </c:pt>
                <c:pt idx="34">
                  <c:v>66.41297987278298</c:v>
                </c:pt>
                <c:pt idx="35">
                  <c:v>66.60321477212418</c:v>
                </c:pt>
                <c:pt idx="36">
                  <c:v>66.66666666483378</c:v>
                </c:pt>
              </c:numCache>
            </c:numRef>
          </c:xVal>
          <c:yVal>
            <c:numRef>
              <c:f>'Echo-Geometry-Return'!$F$101:$F$137</c:f>
              <c:numCache>
                <c:ptCount val="37"/>
                <c:pt idx="0">
                  <c:v>10.000015159724036</c:v>
                </c:pt>
                <c:pt idx="1">
                  <c:v>10.72649864916286</c:v>
                </c:pt>
                <c:pt idx="2">
                  <c:v>11.395666171438414</c:v>
                </c:pt>
                <c:pt idx="3">
                  <c:v>12.01466255304358</c:v>
                </c:pt>
                <c:pt idx="4">
                  <c:v>12.589262698868302</c:v>
                </c:pt>
                <c:pt idx="5">
                  <c:v>13.124191737084274</c:v>
                </c:pt>
                <c:pt idx="6">
                  <c:v>13.6233643618065</c:v>
                </c:pt>
                <c:pt idx="7">
                  <c:v>14.090059395464543</c:v>
                </c:pt>
                <c:pt idx="8">
                  <c:v>14.527049534972022</c:v>
                </c:pt>
                <c:pt idx="9">
                  <c:v>14.936699415685844</c:v>
                </c:pt>
                <c:pt idx="10">
                  <c:v>15.321040843604807</c:v>
                </c:pt>
                <c:pt idx="11">
                  <c:v>15.681831288504068</c:v>
                </c:pt>
                <c:pt idx="12">
                  <c:v>16.02059991327962</c:v>
                </c:pt>
                <c:pt idx="13">
                  <c:v>16.33868419166027</c:v>
                </c:pt>
                <c:pt idx="14">
                  <c:v>16.637259327545838</c:v>
                </c:pt>
                <c:pt idx="15">
                  <c:v>16.9173621038717</c:v>
                </c:pt>
                <c:pt idx="16">
                  <c:v>17.179910373991174</c:v>
                </c:pt>
                <c:pt idx="17">
                  <c:v>17.425719110216</c:v>
                </c:pt>
                <c:pt idx="18">
                  <c:v>17.65551370675726</c:v>
                </c:pt>
                <c:pt idx="19">
                  <c:v>17.869941073949917</c:v>
                </c:pt>
                <c:pt idx="20">
                  <c:v>18.069578941006657</c:v>
                </c:pt>
                <c:pt idx="21">
                  <c:v>18.254943694340803</c:v>
                </c:pt>
                <c:pt idx="22">
                  <c:v>18.426497009804706</c:v>
                </c:pt>
                <c:pt idx="23">
                  <c:v>18.584651484388264</c:v>
                </c:pt>
                <c:pt idx="24">
                  <c:v>18.729775431973405</c:v>
                </c:pt>
                <c:pt idx="25">
                  <c:v>18.862196975713598</c:v>
                </c:pt>
                <c:pt idx="26">
                  <c:v>18.98220754435118</c:v>
                </c:pt>
                <c:pt idx="27">
                  <c:v>19.090064859707397</c:v>
                </c:pt>
                <c:pt idx="28">
                  <c:v>19.185995486488366</c:v>
                </c:pt>
                <c:pt idx="29">
                  <c:v>19.2701970025469</c:v>
                </c:pt>
                <c:pt idx="30">
                  <c:v>19.342839837140097</c:v>
                </c:pt>
                <c:pt idx="31">
                  <c:v>19.404068816000294</c:v>
                </c:pt>
                <c:pt idx="32">
                  <c:v>19.454004444784378</c:v>
                </c:pt>
                <c:pt idx="33">
                  <c:v>19.492743956363125</c:v>
                </c:pt>
                <c:pt idx="34">
                  <c:v>19.52036214220457</c:v>
                </c:pt>
                <c:pt idx="35">
                  <c:v>19.536911983588368</c:v>
                </c:pt>
                <c:pt idx="36">
                  <c:v>19.542425094234048</c:v>
                </c:pt>
              </c:numCache>
            </c:numRef>
          </c:yVal>
          <c:smooth val="0"/>
        </c:ser>
        <c:ser>
          <c:idx val="5"/>
          <c:order val="5"/>
          <c:tx>
            <c:strRef>
              <c:f>'Echo-Geometry-Return'!$G$18</c:f>
              <c:strCache>
                <c:ptCount val="1"/>
                <c:pt idx="0">
                  <c:v>15.0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marker>
          <c:xVal>
            <c:numRef>
              <c:f>'Echo-Geometry-Return'!$G$60:$G$96</c:f>
              <c:numCache>
                <c:ptCount val="37"/>
                <c:pt idx="0">
                  <c:v>33.333333333190126</c:v>
                </c:pt>
                <c:pt idx="1">
                  <c:v>33.709615867786745</c:v>
                </c:pt>
                <c:pt idx="2">
                  <c:v>34.788989946820834</c:v>
                </c:pt>
                <c:pt idx="3">
                  <c:v>36.449445966204365</c:v>
                </c:pt>
                <c:pt idx="4">
                  <c:v>38.548219974375044</c:v>
                </c:pt>
                <c:pt idx="5">
                  <c:v>40.95833508038989</c:v>
                </c:pt>
                <c:pt idx="6">
                  <c:v>43.58059921401065</c:v>
                </c:pt>
                <c:pt idx="7">
                  <c:v>46.34164428779506</c:v>
                </c:pt>
                <c:pt idx="8">
                  <c:v>49.18788487951735</c:v>
                </c:pt>
                <c:pt idx="9">
                  <c:v>52.07977874617689</c:v>
                </c:pt>
                <c:pt idx="10">
                  <c:v>54.987493190755536</c:v>
                </c:pt>
                <c:pt idx="11">
                  <c:v>57.887894894457574</c:v>
                </c:pt>
                <c:pt idx="12">
                  <c:v>60.762521851076514</c:v>
                </c:pt>
                <c:pt idx="13">
                  <c:v>63.596226348976145</c:v>
                </c:pt>
                <c:pt idx="14">
                  <c:v>66.37626299063831</c:v>
                </c:pt>
                <c:pt idx="15">
                  <c:v>69.09166986904498</c:v>
                </c:pt>
                <c:pt idx="16">
                  <c:v>71.73284369232682</c:v>
                </c:pt>
                <c:pt idx="17">
                  <c:v>74.29124448393938</c:v>
                </c:pt>
                <c:pt idx="18">
                  <c:v>76.75918792439982</c:v>
                </c:pt>
                <c:pt idx="19">
                  <c:v>79.12969776189377</c:v>
                </c:pt>
                <c:pt idx="20">
                  <c:v>81.39639994281174</c:v>
                </c:pt>
                <c:pt idx="21">
                  <c:v>83.55344608870828</c:v>
                </c:pt>
                <c:pt idx="22">
                  <c:v>85.59545786113061</c:v>
                </c:pt>
                <c:pt idx="23">
                  <c:v>87.51748635315144</c:v>
                </c:pt>
                <c:pt idx="24">
                  <c:v>89.31498239234458</c:v>
                </c:pt>
                <c:pt idx="25">
                  <c:v>90.98377482901785</c:v>
                </c:pt>
                <c:pt idx="26">
                  <c:v>92.52005470393833</c:v>
                </c:pt>
                <c:pt idx="27">
                  <c:v>93.92036376309224</c:v>
                </c:pt>
                <c:pt idx="28">
                  <c:v>95.18158619266742</c:v>
                </c:pt>
                <c:pt idx="29">
                  <c:v>96.30094273801524</c:v>
                </c:pt>
                <c:pt idx="30">
                  <c:v>97.27598658104905</c:v>
                </c:pt>
                <c:pt idx="31">
                  <c:v>98.10460050526521</c:v>
                </c:pt>
                <c:pt idx="32">
                  <c:v>98.78499499271177</c:v>
                </c:pt>
                <c:pt idx="33">
                  <c:v>99.31570698419256</c:v>
                </c:pt>
                <c:pt idx="34">
                  <c:v>99.6955991007995</c:v>
                </c:pt>
                <c:pt idx="35">
                  <c:v>99.92385917728612</c:v>
                </c:pt>
                <c:pt idx="36">
                  <c:v>99.99999999805634</c:v>
                </c:pt>
              </c:numCache>
            </c:numRef>
          </c:xVal>
          <c:yVal>
            <c:numRef>
              <c:f>'Echo-Geometry-Return'!$G$101:$G$137</c:f>
              <c:numCache>
                <c:ptCount val="37"/>
                <c:pt idx="0">
                  <c:v>16.020599913260966</c:v>
                </c:pt>
                <c:pt idx="1">
                  <c:v>16.069487305167172</c:v>
                </c:pt>
                <c:pt idx="2">
                  <c:v>16.2082141134826</c:v>
                </c:pt>
                <c:pt idx="3">
                  <c:v>16.41739034401705</c:v>
                </c:pt>
                <c:pt idx="4">
                  <c:v>16.674774160872</c:v>
                </c:pt>
                <c:pt idx="5">
                  <c:v>16.9612273279272</c:v>
                </c:pt>
                <c:pt idx="6">
                  <c:v>17.262525435378866</c:v>
                </c:pt>
                <c:pt idx="7">
                  <c:v>17.568864097642056</c:v>
                </c:pt>
                <c:pt idx="8">
                  <c:v>17.873737706109587</c:v>
                </c:pt>
                <c:pt idx="9">
                  <c:v>18.172916013246684</c:v>
                </c:pt>
                <c:pt idx="10">
                  <c:v>18.46368758678127</c:v>
                </c:pt>
                <c:pt idx="11">
                  <c:v>18.744343402494067</c:v>
                </c:pt>
                <c:pt idx="12">
                  <c:v>19.01383496778764</c:v>
                </c:pt>
                <c:pt idx="13">
                  <c:v>19.271549892216314</c:v>
                </c:pt>
                <c:pt idx="14">
                  <c:v>19.517164254606087</c:v>
                </c:pt>
                <c:pt idx="15">
                  <c:v>19.75054481846633</c:v>
                </c:pt>
                <c:pt idx="16">
                  <c:v>19.971683697502115</c:v>
                </c:pt>
                <c:pt idx="17">
                  <c:v>20.18065431124867</c:v>
                </c:pt>
                <c:pt idx="18">
                  <c:v>20.37758144897535</c:v>
                </c:pt>
                <c:pt idx="19">
                  <c:v>20.5626207824655</c:v>
                </c:pt>
                <c:pt idx="20">
                  <c:v>20.735944773142663</c:v>
                </c:pt>
                <c:pt idx="21">
                  <c:v>20.89773294829758</c:v>
                </c:pt>
                <c:pt idx="22">
                  <c:v>21.04816518815415</c:v>
                </c:pt>
                <c:pt idx="23">
                  <c:v>21.187417102648503</c:v>
                </c:pt>
                <c:pt idx="24">
                  <c:v>21.31565686663285</c:v>
                </c:pt>
                <c:pt idx="25">
                  <c:v>21.4330430765962</c:v>
                </c:pt>
                <c:pt idx="26">
                  <c:v>21.53972332379894</c:v>
                </c:pt>
                <c:pt idx="27">
                  <c:v>21.635833269029266</c:v>
                </c:pt>
                <c:pt idx="28">
                  <c:v>21.721496066680167</c:v>
                </c:pt>
                <c:pt idx="29">
                  <c:v>21.796822029484936</c:v>
                </c:pt>
                <c:pt idx="30">
                  <c:v>21.86190845598789</c:v>
                </c:pt>
                <c:pt idx="31">
                  <c:v>21.916839564657614</c:v>
                </c:pt>
                <c:pt idx="32">
                  <c:v>21.96168649418025</c:v>
                </c:pt>
                <c:pt idx="33">
                  <c:v>21.996507340758615</c:v>
                </c:pt>
                <c:pt idx="34">
                  <c:v>22.02134721147811</c:v>
                </c:pt>
                <c:pt idx="35">
                  <c:v>22.03623827889034</c:v>
                </c:pt>
                <c:pt idx="36">
                  <c:v>22.04119982643263</c:v>
                </c:pt>
              </c:numCache>
            </c:numRef>
          </c:yVal>
          <c:smooth val="0"/>
        </c:ser>
        <c:ser>
          <c:idx val="6"/>
          <c:order val="6"/>
          <c:tx>
            <c:strRef>
              <c:f>'Echo-Geometry-Return'!$H$18</c:f>
              <c:strCache>
                <c:ptCount val="1"/>
                <c:pt idx="0">
                  <c:v>20.0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marker>
          <c:xVal>
            <c:numRef>
              <c:f>'Echo-Geometry-Return'!$H$60:$H$96</c:f>
              <c:numCache>
                <c:ptCount val="37"/>
                <c:pt idx="0">
                  <c:v>66.66666666632948</c:v>
                </c:pt>
                <c:pt idx="1">
                  <c:v>66.91939538348569</c:v>
                </c:pt>
                <c:pt idx="2">
                  <c:v>67.66454666514895</c:v>
                </c:pt>
                <c:pt idx="3">
                  <c:v>68.86573943198782</c:v>
                </c:pt>
                <c:pt idx="4">
                  <c:v>70.47016017163745</c:v>
                </c:pt>
                <c:pt idx="5">
                  <c:v>72.4168457970792</c:v>
                </c:pt>
                <c:pt idx="6">
                  <c:v>74.6437891642492</c:v>
                </c:pt>
                <c:pt idx="7">
                  <c:v>77.09267294398144</c:v>
                </c:pt>
                <c:pt idx="8">
                  <c:v>79.71127621718576</c:v>
                </c:pt>
                <c:pt idx="9">
                  <c:v>82.45419194026336</c:v>
                </c:pt>
                <c:pt idx="10">
                  <c:v>85.28255599091014</c:v>
                </c:pt>
                <c:pt idx="11">
                  <c:v>88.16331554699914</c:v>
                </c:pt>
                <c:pt idx="12">
                  <c:v>91.06836025229589</c:v>
                </c:pt>
                <c:pt idx="13">
                  <c:v>93.97368433859498</c:v>
                </c:pt>
                <c:pt idx="14">
                  <c:v>96.85865135429012</c:v>
                </c:pt>
                <c:pt idx="15">
                  <c:v>99.70538082648551</c:v>
                </c:pt>
                <c:pt idx="16">
                  <c:v>102.49825129783225</c:v>
                </c:pt>
                <c:pt idx="17">
                  <c:v>105.22350442020233</c:v>
                </c:pt>
                <c:pt idx="18">
                  <c:v>107.86893258332636</c:v>
                </c:pt>
                <c:pt idx="19">
                  <c:v>110.42363371030564</c:v>
                </c:pt>
                <c:pt idx="20">
                  <c:v>112.8778192143499</c:v>
                </c:pt>
                <c:pt idx="21">
                  <c:v>115.22266366810817</c:v>
                </c:pt>
                <c:pt idx="22">
                  <c:v>117.45018706341183</c:v>
                </c:pt>
                <c:pt idx="23">
                  <c:v>119.55316249733585</c:v>
                </c:pt>
                <c:pt idx="24">
                  <c:v>121.52504370215304</c:v>
                </c:pt>
                <c:pt idx="25">
                  <c:v>123.35990808523766</c:v>
                </c:pt>
                <c:pt idx="26">
                  <c:v>125.0524119178057</c:v>
                </c:pt>
                <c:pt idx="27">
                  <c:v>126.5977550643938</c:v>
                </c:pt>
                <c:pt idx="28">
                  <c:v>127.99165322637413</c:v>
                </c:pt>
                <c:pt idx="29">
                  <c:v>129.2303161219023</c:v>
                </c:pt>
                <c:pt idx="30">
                  <c:v>130.31043037254702</c:v>
                </c:pt>
                <c:pt idx="31">
                  <c:v>131.2291461375966</c:v>
                </c:pt>
                <c:pt idx="32">
                  <c:v>131.98406674922296</c:v>
                </c:pt>
                <c:pt idx="33">
                  <c:v>132.573240769563</c:v>
                </c:pt>
                <c:pt idx="34">
                  <c:v>132.99515602525713</c:v>
                </c:pt>
                <c:pt idx="35">
                  <c:v>133.24873528455691</c:v>
                </c:pt>
                <c:pt idx="36">
                  <c:v>133.3333333315363</c:v>
                </c:pt>
              </c:numCache>
            </c:numRef>
          </c:xVal>
          <c:yVal>
            <c:numRef>
              <c:f>'Echo-Geometry-Return'!$H$101:$H$137</c:f>
              <c:numCache>
                <c:ptCount val="37"/>
                <c:pt idx="0">
                  <c:v>19.542425094363963</c:v>
                </c:pt>
                <c:pt idx="1">
                  <c:v>19.564349139295846</c:v>
                </c:pt>
                <c:pt idx="2">
                  <c:v>19.62867025031862</c:v>
                </c:pt>
                <c:pt idx="3">
                  <c:v>19.731364205135968</c:v>
                </c:pt>
                <c:pt idx="4">
                  <c:v>19.866664493042837</c:v>
                </c:pt>
                <c:pt idx="5">
                  <c:v>20.028047328390887</c:v>
                </c:pt>
                <c:pt idx="6">
                  <c:v>20.209060088293693</c:v>
                </c:pt>
                <c:pt idx="7">
                  <c:v>20.40385240513111</c:v>
                </c:pt>
                <c:pt idx="8">
                  <c:v>20.607422257604348</c:v>
                </c:pt>
                <c:pt idx="9">
                  <c:v>20.815660531500303</c:v>
                </c:pt>
                <c:pt idx="10">
                  <c:v>21.02528248096615</c:v>
                </c:pt>
                <c:pt idx="11">
                  <c:v>21.233711082240255</c:v>
                </c:pt>
                <c:pt idx="12">
                  <c:v>21.438950950667184</c:v>
                </c:pt>
                <c:pt idx="13">
                  <c:v>21.639471981636195</c:v>
                </c:pt>
                <c:pt idx="14">
                  <c:v>21.834110045843424</c:v>
                </c:pt>
                <c:pt idx="15">
                  <c:v>22.021985868533214</c:v>
                </c:pt>
                <c:pt idx="16">
                  <c:v>22.202440439690626</c:v>
                </c:pt>
                <c:pt idx="17">
                  <c:v>22.37498435433363</c:v>
                </c:pt>
                <c:pt idx="18">
                  <c:v>22.539258414998727</c:v>
                </c:pt>
                <c:pt idx="19">
                  <c:v>22.69500312514472</c:v>
                </c:pt>
                <c:pt idx="20">
                  <c:v>22.842035105679585</c:v>
                </c:pt>
                <c:pt idx="21">
                  <c:v>22.98022886169232</c:v>
                </c:pt>
                <c:pt idx="22">
                  <c:v>23.109502668854986</c:v>
                </c:pt>
                <c:pt idx="23">
                  <c:v>23.229807628639904</c:v>
                </c:pt>
                <c:pt idx="24">
                  <c:v>23.341119162564308</c:v>
                </c:pt>
                <c:pt idx="25">
                  <c:v>23.443430387144648</c:v>
                </c:pt>
                <c:pt idx="26">
                  <c:v>23.53674694282794</c:v>
                </c:pt>
                <c:pt idx="27">
                  <c:v>23.621082950586793</c:v>
                </c:pt>
                <c:pt idx="28">
                  <c:v>23.69645784633849</c:v>
                </c:pt>
                <c:pt idx="29">
                  <c:v>23.762893901607573</c:v>
                </c:pt>
                <c:pt idx="30">
                  <c:v>23.82041428333482</c:v>
                </c:pt>
                <c:pt idx="31">
                  <c:v>23.869041539836687</c:v>
                </c:pt>
                <c:pt idx="32">
                  <c:v>23.908796426214295</c:v>
                </c:pt>
                <c:pt idx="33">
                  <c:v>23.93969700295081</c:v>
                </c:pt>
                <c:pt idx="34">
                  <c:v>23.961757957501767</c:v>
                </c:pt>
                <c:pt idx="35">
                  <c:v>23.974990111508166</c:v>
                </c:pt>
                <c:pt idx="36">
                  <c:v>23.979400086626722</c:v>
                </c:pt>
              </c:numCache>
            </c:numRef>
          </c:yVal>
          <c:smooth val="0"/>
        </c:ser>
        <c:ser>
          <c:idx val="7"/>
          <c:order val="7"/>
          <c:tx>
            <c:strRef>
              <c:f>'Echo-Geometry-Return'!$I$18</c:f>
              <c:strCache>
                <c:ptCount val="1"/>
                <c:pt idx="0">
                  <c:v>25.0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marker>
          <c:xVal>
            <c:numRef>
              <c:f>'Echo-Geometry-Return'!$I$60:$I$96</c:f>
              <c:numCache>
                <c:ptCount val="37"/>
                <c:pt idx="0">
                  <c:v>99.99999999629956</c:v>
                </c:pt>
                <c:pt idx="1">
                  <c:v>100.21096061774723</c:v>
                </c:pt>
                <c:pt idx="2">
                  <c:v>100.83700789930901</c:v>
                </c:pt>
                <c:pt idx="3">
                  <c:v>101.85847052373158</c:v>
                </c:pt>
                <c:pt idx="4">
                  <c:v>103.24510302022001</c:v>
                </c:pt>
                <c:pt idx="5">
                  <c:v>104.9591875325758</c:v>
                </c:pt>
                <c:pt idx="6">
                  <c:v>106.9587860852799</c:v>
                </c:pt>
                <c:pt idx="7">
                  <c:v>109.20059851945041</c:v>
                </c:pt>
                <c:pt idx="8">
                  <c:v>111.64213732329094</c:v>
                </c:pt>
                <c:pt idx="9">
                  <c:v>114.24316733290496</c:v>
                </c:pt>
                <c:pt idx="10">
                  <c:v>116.96650864065727</c:v>
                </c:pt>
                <c:pt idx="11">
                  <c:v>119.77836196164073</c:v>
                </c:pt>
                <c:pt idx="12">
                  <c:v>122.64831572567786</c:v>
                </c:pt>
                <c:pt idx="13">
                  <c:v>125.5491649435173</c:v>
                </c:pt>
                <c:pt idx="14">
                  <c:v>128.45663546310618</c:v>
                </c:pt>
                <c:pt idx="15">
                  <c:v>131.3490748051425</c:v>
                </c:pt>
                <c:pt idx="16">
                  <c:v>134.20714611840222</c:v>
                </c:pt>
                <c:pt idx="17">
                  <c:v>137.01354483490047</c:v>
                </c:pt>
                <c:pt idx="18">
                  <c:v>139.75274678557508</c:v>
                </c:pt>
                <c:pt idx="19">
                  <c:v>142.41079009713033</c:v>
                </c:pt>
                <c:pt idx="20">
                  <c:v>144.9750896483134</c:v>
                </c:pt>
                <c:pt idx="21">
                  <c:v>147.43428113071116</c:v>
                </c:pt>
                <c:pt idx="22">
                  <c:v>149.77809109679538</c:v>
                </c:pt>
                <c:pt idx="23">
                  <c:v>151.997229312606</c:v>
                </c:pt>
                <c:pt idx="24">
                  <c:v>154.08329997330665</c:v>
                </c:pt>
                <c:pt idx="25">
                  <c:v>156.02872871567112</c:v>
                </c:pt>
                <c:pt idx="26">
                  <c:v>157.82670277622276</c:v>
                </c:pt>
                <c:pt idx="27">
                  <c:v>159.47112204662696</c:v>
                </c:pt>
                <c:pt idx="28">
                  <c:v>160.95655914513424</c:v>
                </c:pt>
                <c:pt idx="29">
                  <c:v>162.27822694561036</c:v>
                </c:pt>
                <c:pt idx="30">
                  <c:v>163.43195228330706</c:v>
                </c:pt>
                <c:pt idx="31">
                  <c:v>164.41415479244822</c:v>
                </c:pt>
                <c:pt idx="32">
                  <c:v>165.22183003006538</c:v>
                </c:pt>
                <c:pt idx="33">
                  <c:v>165.85253620896876</c:v>
                </c:pt>
                <c:pt idx="34">
                  <c:v>166.30438400574877</c:v>
                </c:pt>
                <c:pt idx="35">
                  <c:v>166.57602903236315</c:v>
                </c:pt>
                <c:pt idx="36">
                  <c:v>166.66666666520115</c:v>
                </c:pt>
              </c:numCache>
            </c:numRef>
          </c:xVal>
          <c:yVal>
            <c:numRef>
              <c:f>'Echo-Geometry-Return'!$I$101:$I$137</c:f>
              <c:numCache>
                <c:ptCount val="37"/>
                <c:pt idx="0">
                  <c:v>22.041199826318184</c:v>
                </c:pt>
                <c:pt idx="1">
                  <c:v>22.05493182083717</c:v>
                </c:pt>
                <c:pt idx="2">
                  <c:v>22.095555580568206</c:v>
                </c:pt>
                <c:pt idx="3">
                  <c:v>22.161432351424555</c:v>
                </c:pt>
                <c:pt idx="4">
                  <c:v>22.250067820408127</c:v>
                </c:pt>
                <c:pt idx="5">
                  <c:v>22.358398959125143</c:v>
                </c:pt>
                <c:pt idx="6">
                  <c:v>22.48309061914663</c:v>
                </c:pt>
                <c:pt idx="7">
                  <c:v>22.620790404048496</c:v>
                </c:pt>
                <c:pt idx="8">
                  <c:v>22.76831564121086</c:v>
                </c:pt>
                <c:pt idx="9">
                  <c:v>22.92276925721169</c:v>
                </c:pt>
                <c:pt idx="10">
                  <c:v>23.081595573748185</c:v>
                </c:pt>
                <c:pt idx="11">
                  <c:v>23.242592397330576</c:v>
                </c:pt>
                <c:pt idx="12">
                  <c:v>23.40389524337973</c:v>
                </c:pt>
                <c:pt idx="13">
                  <c:v>23.56394629588365</c:v>
                </c:pt>
                <c:pt idx="14">
                  <c:v>23.721456919349123</c:v>
                </c:pt>
                <c:pt idx="15">
                  <c:v>23.875369274942177</c:v>
                </c:pt>
                <c:pt idx="16">
                  <c:v>24.02482017302619</c:v>
                </c:pt>
                <c:pt idx="17">
                  <c:v>24.1691086735181</c:v>
                </c:pt>
                <c:pt idx="18">
                  <c:v>24.307667945762695</c:v>
                </c:pt>
                <c:pt idx="19">
                  <c:v>24.440041332453347</c:v>
                </c:pt>
                <c:pt idx="20">
                  <c:v>24.565862274002296</c:v>
                </c:pt>
                <c:pt idx="21">
                  <c:v>24.68483763052271</c:v>
                </c:pt>
                <c:pt idx="22">
                  <c:v>24.79673391512767</c:v>
                </c:pt>
                <c:pt idx="23">
                  <c:v>24.901365978773434</c:v>
                </c:pt>
                <c:pt idx="24">
                  <c:v>24.99858773607139</c:v>
                </c:pt>
                <c:pt idx="25">
                  <c:v>25.088284577903348</c:v>
                </c:pt>
                <c:pt idx="26">
                  <c:v>25.170367172106968</c:v>
                </c:pt>
                <c:pt idx="27">
                  <c:v>25.244766404046366</c:v>
                </c:pt>
                <c:pt idx="28">
                  <c:v>25.311429253068653</c:v>
                </c:pt>
                <c:pt idx="29">
                  <c:v>25.370315438496327</c:v>
                </c:pt>
                <c:pt idx="30">
                  <c:v>25.421394700387587</c:v>
                </c:pt>
                <c:pt idx="31">
                  <c:v>25.464644606557112</c:v>
                </c:pt>
                <c:pt idx="32">
                  <c:v>25.500048799104974</c:v>
                </c:pt>
                <c:pt idx="33">
                  <c:v>25.52759561174176</c:v>
                </c:pt>
                <c:pt idx="34">
                  <c:v>25.547277004238858</c:v>
                </c:pt>
                <c:pt idx="35">
                  <c:v>25.559087773008304</c:v>
                </c:pt>
                <c:pt idx="36">
                  <c:v>25.563025007609227</c:v>
                </c:pt>
              </c:numCache>
            </c:numRef>
          </c:yVal>
          <c:smooth val="0"/>
        </c:ser>
        <c:ser>
          <c:idx val="8"/>
          <c:order val="8"/>
          <c:tx>
            <c:strRef>
              <c:f>'Echo-Geometry-Return'!$J$18</c:f>
              <c:strCache>
                <c:ptCount val="1"/>
                <c:pt idx="0">
                  <c:v>30.0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marker>
          <c:xVal>
            <c:numRef>
              <c:f>'Echo-Geometry-Return'!$J$60:$J$96</c:f>
              <c:numCache>
                <c:ptCount val="37"/>
                <c:pt idx="0">
                  <c:v>133.33333332415208</c:v>
                </c:pt>
                <c:pt idx="1">
                  <c:v>133.52332769481552</c:v>
                </c:pt>
                <c:pt idx="2">
                  <c:v>134.08866671879903</c:v>
                </c:pt>
                <c:pt idx="3">
                  <c:v>135.01581152245356</c:v>
                </c:pt>
                <c:pt idx="4">
                  <c:v>136.2834292975522</c:v>
                </c:pt>
                <c:pt idx="5">
                  <c:v>137.86399244182093</c:v>
                </c:pt>
                <c:pt idx="6">
                  <c:v>139.72560464974202</c:v>
                </c:pt>
                <c:pt idx="7">
                  <c:v>141.83379699979722</c:v>
                </c:pt>
                <c:pt idx="8">
                  <c:v>144.15310520261045</c:v>
                </c:pt>
                <c:pt idx="9">
                  <c:v>146.64832645940163</c:v>
                </c:pt>
                <c:pt idx="10">
                  <c:v>149.28543196770175</c:v>
                </c:pt>
                <c:pt idx="11">
                  <c:v>152.03216439323148</c:v>
                </c:pt>
                <c:pt idx="12">
                  <c:v>154.85837703548637</c:v>
                </c:pt>
                <c:pt idx="13">
                  <c:v>157.73617875957171</c:v>
                </c:pt>
                <c:pt idx="14">
                  <c:v>160.6399438377504</c:v>
                </c:pt>
                <c:pt idx="15">
                  <c:v>163.5462352579215</c:v>
                </c:pt>
                <c:pt idx="16">
                  <c:v>166.43367821523205</c:v>
                </c:pt>
                <c:pt idx="17">
                  <c:v>169.28280977352253</c:v>
                </c:pt>
                <c:pt idx="18">
                  <c:v>172.07592200561265</c:v>
                </c:pt>
                <c:pt idx="19">
                  <c:v>174.79690941168</c:v>
                </c:pt>
                <c:pt idx="20">
                  <c:v>177.43112680118205</c:v>
                </c:pt>
                <c:pt idx="21">
                  <c:v>179.96526070822836</c:v>
                </c:pt>
                <c:pt idx="22">
                  <c:v>182.38721540347882</c:v>
                </c:pt>
                <c:pt idx="23">
                  <c:v>184.68601334077107</c:v>
                </c:pt>
                <c:pt idx="24">
                  <c:v>186.851709182133</c:v>
                </c:pt>
                <c:pt idx="25">
                  <c:v>188.87531619736933</c:v>
                </c:pt>
                <c:pt idx="26">
                  <c:v>190.74874370583743</c:v>
                </c:pt>
                <c:pt idx="27">
                  <c:v>192.4647442315541</c:v>
                </c:pt>
                <c:pt idx="28">
                  <c:v>194.01686912130612</c:v>
                </c:pt>
                <c:pt idx="29">
                  <c:v>195.39943149250433</c:v>
                </c:pt>
                <c:pt idx="30">
                  <c:v>196.6074755105683</c:v>
                </c:pt>
                <c:pt idx="31">
                  <c:v>197.63675113135966</c:v>
                </c:pt>
                <c:pt idx="32">
                  <c:v>198.48369357524615</c:v>
                </c:pt>
                <c:pt idx="33">
                  <c:v>199.1454069222449</c:v>
                </c:pt>
                <c:pt idx="34">
                  <c:v>199.61965133114288</c:v>
                </c:pt>
                <c:pt idx="35">
                  <c:v>199.90483348980246</c:v>
                </c:pt>
                <c:pt idx="36">
                  <c:v>199.99999999901468</c:v>
                </c:pt>
              </c:numCache>
            </c:numRef>
          </c:xVal>
          <c:yVal>
            <c:numRef>
              <c:f>'Echo-Geometry-Return'!$J$101:$J$137</c:f>
              <c:numCache>
                <c:ptCount val="37"/>
                <c:pt idx="0">
                  <c:v>23.979400086241892</c:v>
                </c:pt>
                <c:pt idx="1">
                  <c:v>23.989296067583872</c:v>
                </c:pt>
                <c:pt idx="2">
                  <c:v>24.0186756100066</c:v>
                </c:pt>
                <c:pt idx="3">
                  <c:v>24.066643388250956</c:v>
                </c:pt>
                <c:pt idx="4">
                  <c:v>24.131800491292942</c:v>
                </c:pt>
                <c:pt idx="5">
                  <c:v>24.21236462245837</c:v>
                </c:pt>
                <c:pt idx="6">
                  <c:v>24.30630577912997</c:v>
                </c:pt>
                <c:pt idx="7">
                  <c:v>24.4114773988194</c:v>
                </c:pt>
                <c:pt idx="8">
                  <c:v>24.525728592186134</c:v>
                </c:pt>
                <c:pt idx="9">
                  <c:v>24.646990145723883</c:v>
                </c:pt>
                <c:pt idx="10">
                  <c:v>24.77333313754396</c:v>
                </c:pt>
                <c:pt idx="11">
                  <c:v>24.9030031273064</c:v>
                </c:pt>
                <c:pt idx="12">
                  <c:v>25.034434881067263</c:v>
                </c:pt>
                <c:pt idx="13">
                  <c:v>25.16625298660444</c:v>
                </c:pt>
                <c:pt idx="14">
                  <c:v>25.29726315933523</c:v>
                </c:pt>
                <c:pt idx="15">
                  <c:v>25.426438075512596</c:v>
                </c:pt>
                <c:pt idx="16">
                  <c:v>25.552900549442086</c:v>
                </c:pt>
                <c:pt idx="17">
                  <c:v>25.675905976372206</c:v>
                </c:pt>
                <c:pt idx="18">
                  <c:v>25.794825257619863</c:v>
                </c:pt>
                <c:pt idx="19">
                  <c:v>25.909128909388116</c:v>
                </c:pt>
                <c:pt idx="20">
                  <c:v>26.018372702553755</c:v>
                </c:pt>
                <c:pt idx="21">
                  <c:v>26.122184950498195</c:v>
                </c:pt>
                <c:pt idx="22">
                  <c:v>26.220255421381648</c:v>
                </c:pt>
                <c:pt idx="23">
                  <c:v>26.312325772081593</c:v>
                </c:pt>
                <c:pt idx="24">
                  <c:v>26.39818136225497</c:v>
                </c:pt>
                <c:pt idx="25">
                  <c:v>26.477644293631897</c:v>
                </c:pt>
                <c:pt idx="26">
                  <c:v>26.55056752145589</c:v>
                </c:pt>
                <c:pt idx="27">
                  <c:v>26.616829895196553</c:v>
                </c:pt>
                <c:pt idx="28">
                  <c:v>26.676331999976604</c:v>
                </c:pt>
                <c:pt idx="29">
                  <c:v>26.72899268594709</c:v>
                </c:pt>
                <c:pt idx="30">
                  <c:v>26.774746188584643</c:v>
                </c:pt>
                <c:pt idx="31">
                  <c:v>26.813539757755564</c:v>
                </c:pt>
                <c:pt idx="32">
                  <c:v>26.845331727019342</c:v>
                </c:pt>
                <c:pt idx="33">
                  <c:v>26.870089966925953</c:v>
                </c:pt>
                <c:pt idx="34">
                  <c:v>26.887790677050226</c:v>
                </c:pt>
                <c:pt idx="35">
                  <c:v>26.898417481346875</c:v>
                </c:pt>
                <c:pt idx="36">
                  <c:v>26.901960800248457</c:v>
                </c:pt>
              </c:numCache>
            </c:numRef>
          </c:yVal>
          <c:smooth val="0"/>
        </c:ser>
        <c:ser>
          <c:idx val="9"/>
          <c:order val="9"/>
          <c:tx>
            <c:strRef>
              <c:f>'Echo-Geometry-Return'!$K$18</c:f>
              <c:strCache>
                <c:ptCount val="1"/>
                <c:pt idx="0">
                  <c:v>35.0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'Echo-Geometry-Return'!$K$60:$K$96</c:f>
              <c:numCache>
                <c:ptCount val="37"/>
                <c:pt idx="0">
                  <c:v>166.6666666551863</c:v>
                </c:pt>
                <c:pt idx="1">
                  <c:v>166.8440586149652</c:v>
                </c:pt>
                <c:pt idx="2">
                  <c:v>167.37264773713264</c:v>
                </c:pt>
                <c:pt idx="3">
                  <c:v>168.24190649016768</c:v>
                </c:pt>
                <c:pt idx="4">
                  <c:v>169.43502808048592</c:v>
                </c:pt>
                <c:pt idx="5">
                  <c:v>170.92991806345637</c:v>
                </c:pt>
                <c:pt idx="6">
                  <c:v>172.70038028956097</c:v>
                </c:pt>
                <c:pt idx="7">
                  <c:v>174.71735631071195</c:v>
                </c:pt>
                <c:pt idx="8">
                  <c:v>176.9500987962636</c:v>
                </c:pt>
                <c:pt idx="9">
                  <c:v>179.36719617865225</c:v>
                </c:pt>
                <c:pt idx="10">
                  <c:v>181.9374054387559</c:v>
                </c:pt>
                <c:pt idx="11">
                  <c:v>184.63028374011557</c:v>
                </c:pt>
                <c:pt idx="12">
                  <c:v>187.41663330663997</c:v>
                </c:pt>
                <c:pt idx="13">
                  <c:v>190.26878721824627</c:v>
                </c:pt>
                <c:pt idx="14">
                  <c:v>193.1607686667302</c:v>
                </c:pt>
                <c:pt idx="15">
                  <c:v>196.0683554194543</c:v>
                </c:pt>
                <c:pt idx="16">
                  <c:v>198.9690773090296</c:v>
                </c:pt>
                <c:pt idx="17">
                  <c:v>201.84216938817676</c:v>
                </c:pt>
                <c:pt idx="18">
                  <c:v>204.66849815467538</c:v>
                </c:pt>
                <c:pt idx="19">
                  <c:v>207.43047359599487</c:v>
                </c:pt>
                <c:pt idx="20">
                  <c:v>210.11195597781423</c:v>
                </c:pt>
                <c:pt idx="21">
                  <c:v>212.6981633285306</c:v>
                </c:pt>
                <c:pt idx="22">
                  <c:v>215.17558336166456</c:v>
                </c:pt>
                <c:pt idx="23">
                  <c:v>217.53189199501236</c:v>
                </c:pt>
                <c:pt idx="24">
                  <c:v>219.75587953120757</c:v>
                </c:pt>
                <c:pt idx="25">
                  <c:v>221.83738483627818</c:v>
                </c:pt>
                <c:pt idx="26">
                  <c:v>223.76723739027068</c:v>
                </c:pt>
                <c:pt idx="27">
                  <c:v>225.53720680888586</c:v>
                </c:pt>
                <c:pt idx="28">
                  <c:v>227.1399592888268</c:v>
                </c:pt>
                <c:pt idx="29">
                  <c:v>228.56902036966216</c:v>
                </c:pt>
                <c:pt idx="30">
                  <c:v>229.81874340125748</c:v>
                </c:pt>
                <c:pt idx="31">
                  <c:v>230.8842831373346</c:v>
                </c:pt>
                <c:pt idx="32">
                  <c:v>231.76157392828426</c:v>
                </c:pt>
                <c:pt idx="33">
                  <c:v>232.4473120506724</c:v>
                </c:pt>
                <c:pt idx="34">
                  <c:v>232.93894178095724</c:v>
                </c:pt>
                <c:pt idx="35">
                  <c:v>233.2346448932418</c:v>
                </c:pt>
                <c:pt idx="36">
                  <c:v>233.33333333295667</c:v>
                </c:pt>
              </c:numCache>
            </c:numRef>
          </c:xVal>
          <c:yVal>
            <c:numRef>
              <c:f>'Echo-Geometry-Return'!$K$101:$K$137</c:f>
              <c:numCache>
                <c:ptCount val="37"/>
                <c:pt idx="0">
                  <c:v>25.56302500717429</c:v>
                </c:pt>
                <c:pt idx="1">
                  <c:v>25.5707256275356</c:v>
                </c:pt>
                <c:pt idx="2">
                  <c:v>25.593631388905813</c:v>
                </c:pt>
                <c:pt idx="3">
                  <c:v>25.6311687978368</c:v>
                </c:pt>
                <c:pt idx="4">
                  <c:v>25.682428926621025</c:v>
                </c:pt>
                <c:pt idx="5">
                  <c:v>25.746229906127226</c:v>
                </c:pt>
                <c:pt idx="6">
                  <c:v>25.82119090395158</c:v>
                </c:pt>
                <c:pt idx="7">
                  <c:v>25.905808288907867</c:v>
                </c:pt>
                <c:pt idx="8">
                  <c:v>25.9985262287531</c:v>
                </c:pt>
                <c:pt idx="9">
                  <c:v>26.09779651575269</c:v>
                </c:pt>
                <c:pt idx="10">
                  <c:v>26.20212511924578</c:v>
                </c:pt>
                <c:pt idx="11">
                  <c:v>26.310105221263083</c:v>
                </c:pt>
                <c:pt idx="12">
                  <c:v>26.420438026762348</c:v>
                </c:pt>
                <c:pt idx="13">
                  <c:v>26.53194345251662</c:v>
                </c:pt>
                <c:pt idx="14">
                  <c:v>26.643563040162558</c:v>
                </c:pt>
                <c:pt idx="15">
                  <c:v>26.754357307574203</c:v>
                </c:pt>
                <c:pt idx="16">
                  <c:v>26.863499425847287</c:v>
                </c:pt>
                <c:pt idx="17">
                  <c:v>26.970266715692695</c:v>
                </c:pt>
                <c:pt idx="18">
                  <c:v>27.074031076034025</c:v>
                </c:pt>
                <c:pt idx="19">
                  <c:v>27.174249128811397</c:v>
                </c:pt>
                <c:pt idx="20">
                  <c:v>27.270452600890174</c:v>
                </c:pt>
                <c:pt idx="21">
                  <c:v>27.36223926498399</c:v>
                </c:pt>
                <c:pt idx="22">
                  <c:v>27.449264617909837</c:v>
                </c:pt>
                <c:pt idx="23">
                  <c:v>27.5312343753125</c:v>
                </c:pt>
                <c:pt idx="24">
                  <c:v>27.607897796591022</c:v>
                </c:pt>
                <c:pt idx="25">
                  <c:v>27.67904181300985</c:v>
                </c:pt>
                <c:pt idx="26">
                  <c:v>27.744485908606883</c:v>
                </c:pt>
                <c:pt idx="27">
                  <c:v>27.804077691993978</c:v>
                </c:pt>
                <c:pt idx="28">
                  <c:v>27.857689093442623</c:v>
                </c:pt>
                <c:pt idx="29">
                  <c:v>27.905213122892526</c:v>
                </c:pt>
                <c:pt idx="30">
                  <c:v>27.94656112873748</c:v>
                </c:pt>
                <c:pt idx="31">
                  <c:v>27.981660503108237</c:v>
                </c:pt>
                <c:pt idx="32">
                  <c:v>28.01045278602818</c:v>
                </c:pt>
                <c:pt idx="33">
                  <c:v>28.032892127733405</c:v>
                </c:pt>
                <c:pt idx="34">
                  <c:v>28.048944075315564</c:v>
                </c:pt>
                <c:pt idx="35">
                  <c:v>28.058584656508543</c:v>
                </c:pt>
                <c:pt idx="36">
                  <c:v>28.0617997398266</c:v>
                </c:pt>
              </c:numCache>
            </c:numRef>
          </c:yVal>
          <c:smooth val="0"/>
        </c:ser>
        <c:ser>
          <c:idx val="10"/>
          <c:order val="10"/>
          <c:tx>
            <c:strRef>
              <c:f>'Echo-Geometry-Return'!$L$18</c:f>
              <c:strCache>
                <c:ptCount val="1"/>
                <c:pt idx="0">
                  <c:v>40.0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'Echo-Geometry-Return'!$L$60:$L$96</c:f>
              <c:numCache>
                <c:ptCount val="37"/>
                <c:pt idx="0">
                  <c:v>200.00000001166552</c:v>
                </c:pt>
                <c:pt idx="1">
                  <c:v>200.168981755088</c:v>
                </c:pt>
                <c:pt idx="2">
                  <c:v>200.67294669099084</c:v>
                </c:pt>
                <c:pt idx="3">
                  <c:v>201.50311100698949</c:v>
                </c:pt>
                <c:pt idx="4">
                  <c:v>202.64533887622062</c:v>
                </c:pt>
                <c:pt idx="5">
                  <c:v>204.08083238899152</c:v>
                </c:pt>
                <c:pt idx="6">
                  <c:v>205.78698076650963</c:v>
                </c:pt>
                <c:pt idx="7">
                  <c:v>207.73828188762735</c:v>
                </c:pt>
                <c:pt idx="8">
                  <c:v>209.90725613012796</c:v>
                </c:pt>
                <c:pt idx="9">
                  <c:v>212.26528973080596</c:v>
                </c:pt>
                <c:pt idx="10">
                  <c:v>214.7833665965185</c:v>
                </c:pt>
                <c:pt idx="11">
                  <c:v>217.4326686952129</c:v>
                </c:pt>
                <c:pt idx="12">
                  <c:v>220.1850425154663</c:v>
                </c:pt>
                <c:pt idx="13">
                  <c:v>223.01334121899316</c:v>
                </c:pt>
                <c:pt idx="14">
                  <c:v>225.89165912444386</c:v>
                </c:pt>
                <c:pt idx="15">
                  <c:v>228.79547800541863</c:v>
                </c:pt>
                <c:pt idx="16">
                  <c:v>231.7017446044262</c:v>
                </c:pt>
                <c:pt idx="17">
                  <c:v>234.58889692532728</c:v>
                </c:pt>
                <c:pt idx="18">
                  <c:v>237.43685418725545</c:v>
                </c:pt>
                <c:pt idx="19">
                  <c:v>240.22698243277375</c:v>
                </c:pt>
                <c:pt idx="20">
                  <c:v>242.94204505997624</c:v>
                </c:pt>
                <c:pt idx="21">
                  <c:v>245.56614518195343</c:v>
                </c:pt>
                <c:pt idx="22">
                  <c:v>248.08466477212497</c:v>
                </c:pt>
                <c:pt idx="23">
                  <c:v>250.48420402127704</c:v>
                </c:pt>
                <c:pt idx="24">
                  <c:v>252.7525231651947</c:v>
                </c:pt>
                <c:pt idx="25">
                  <c:v>254.878488179922</c:v>
                </c:pt>
                <c:pt idx="26">
                  <c:v>256.8520211235642</c:v>
                </c:pt>
                <c:pt idx="27">
                  <c:v>258.6640554739352</c:v>
                </c:pt>
                <c:pt idx="28">
                  <c:v>260.3064965237663</c:v>
                </c:pt>
                <c:pt idx="29">
                  <c:v>261.7721867123023</c:v>
                </c:pt>
                <c:pt idx="30">
                  <c:v>263.054875664863</c:v>
                </c:pt>
                <c:pt idx="31">
                  <c:v>264.14919465837323</c:v>
                </c:pt>
                <c:pt idx="32">
                  <c:v>265.0506352146627</c:v>
                </c:pt>
                <c:pt idx="33">
                  <c:v>265.7555315326783</c:v>
                </c:pt>
                <c:pt idx="34">
                  <c:v>266.2610464971595</c:v>
                </c:pt>
                <c:pt idx="35">
                  <c:v>266.5651610389379</c:v>
                </c:pt>
                <c:pt idx="36">
                  <c:v>266.6666666670151</c:v>
                </c:pt>
              </c:numCache>
            </c:numRef>
          </c:xVal>
          <c:yVal>
            <c:numRef>
              <c:f>'Echo-Geometry-Return'!$L$101:$L$137</c:f>
              <c:numCache>
                <c:ptCount val="37"/>
                <c:pt idx="0">
                  <c:v>26.901960800719387</c:v>
                </c:pt>
                <c:pt idx="1">
                  <c:v>26.908248910221072</c:v>
                </c:pt>
                <c:pt idx="2">
                  <c:v>26.926975348862136</c:v>
                </c:pt>
                <c:pt idx="3">
                  <c:v>26.957735016406666</c:v>
                </c:pt>
                <c:pt idx="4">
                  <c:v>26.99988015716281</c:v>
                </c:pt>
                <c:pt idx="5">
                  <c:v>27.05255766069027</c:v>
                </c:pt>
                <c:pt idx="6">
                  <c:v>27.114754544497405</c:v>
                </c:pt>
                <c:pt idx="7">
                  <c:v>27.18534664921604</c:v>
                </c:pt>
                <c:pt idx="8">
                  <c:v>27.26314603840986</c:v>
                </c:pt>
                <c:pt idx="9">
                  <c:v>27.346943646925478</c:v>
                </c:pt>
                <c:pt idx="10">
                  <c:v>27.435545018555683</c:v>
                </c:pt>
                <c:pt idx="11">
                  <c:v>27.52779821505843</c:v>
                </c:pt>
                <c:pt idx="12">
                  <c:v>27.622613972553474</c:v>
                </c:pt>
                <c:pt idx="13">
                  <c:v>27.718978853273125</c:v>
                </c:pt>
                <c:pt idx="14">
                  <c:v>27.815962504664647</c:v>
                </c:pt>
                <c:pt idx="15">
                  <c:v>27.912720257145374</c:v>
                </c:pt>
                <c:pt idx="16">
                  <c:v>28.008492244572814</c:v>
                </c:pt>
                <c:pt idx="17">
                  <c:v>28.1026000890753</c:v>
                </c:pt>
                <c:pt idx="18">
                  <c:v>28.19444200898002</c:v>
                </c:pt>
                <c:pt idx="19">
                  <c:v>28.283487021596336</c:v>
                </c:pt>
                <c:pt idx="20">
                  <c:v>28.369268742460186</c:v>
                </c:pt>
                <c:pt idx="21">
                  <c:v>28.451379138900684</c:v>
                </c:pt>
                <c:pt idx="22">
                  <c:v>28.529462480740797</c:v>
                </c:pt>
                <c:pt idx="23">
                  <c:v>28.60320964275738</c:v>
                </c:pt>
                <c:pt idx="24">
                  <c:v>28.672352848437924</c:v>
                </c:pt>
                <c:pt idx="25">
                  <c:v>28.736660898254026</c:v>
                </c:pt>
                <c:pt idx="26">
                  <c:v>28.79593489398399</c:v>
                </c:pt>
                <c:pt idx="27">
                  <c:v>28.850004449959904</c:v>
                </c:pt>
                <c:pt idx="28">
                  <c:v>28.898724369542393</c:v>
                </c:pt>
                <c:pt idx="29">
                  <c:v>28.941971758329267</c:v>
                </c:pt>
                <c:pt idx="30">
                  <c:v>28.97964354282813</c:v>
                </c:pt>
                <c:pt idx="31">
                  <c:v>29.01165436327334</c:v>
                </c:pt>
                <c:pt idx="32">
                  <c:v>29.037934811010793</c:v>
                </c:pt>
                <c:pt idx="33">
                  <c:v>29.058429983754714</c:v>
                </c:pt>
                <c:pt idx="34">
                  <c:v>29.07309833558948</c:v>
                </c:pt>
                <c:pt idx="35">
                  <c:v>29.08191080255106</c:v>
                </c:pt>
                <c:pt idx="36">
                  <c:v>29.084850188796587</c:v>
                </c:pt>
              </c:numCache>
            </c:numRef>
          </c:yVal>
          <c:smooth val="0"/>
        </c:ser>
        <c:ser>
          <c:idx val="11"/>
          <c:order val="11"/>
          <c:tx>
            <c:strRef>
              <c:f>'Echo-Geometry-Return'!$M$18</c:f>
              <c:strCache>
                <c:ptCount val="1"/>
                <c:pt idx="0">
                  <c:v>45.0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'Echo-Geometry-Return'!$M$60:$M$96</c:f>
              <c:numCache>
                <c:ptCount val="37"/>
                <c:pt idx="0">
                  <c:v>233.33333330983493</c:v>
                </c:pt>
                <c:pt idx="1">
                  <c:v>233.49630387484146</c:v>
                </c:pt>
                <c:pt idx="2">
                  <c:v>233.9826228746314</c:v>
                </c:pt>
                <c:pt idx="3">
                  <c:v>234.7846282483858</c:v>
                </c:pt>
                <c:pt idx="4">
                  <c:v>235.88992322029404</c:v>
                </c:pt>
                <c:pt idx="5">
                  <c:v>237.28189472989519</c:v>
                </c:pt>
                <c:pt idx="6">
                  <c:v>238.9403640560345</c:v>
                </c:pt>
                <c:pt idx="7">
                  <c:v>240.84231109109152</c:v>
                </c:pt>
                <c:pt idx="8">
                  <c:v>242.9626154533215</c:v>
                </c:pt>
                <c:pt idx="9">
                  <c:v>245.2747663309011</c:v>
                </c:pt>
                <c:pt idx="10">
                  <c:v>247.75150566128772</c:v>
                </c:pt>
                <c:pt idx="11">
                  <c:v>250.36538299408952</c:v>
                </c:pt>
                <c:pt idx="12">
                  <c:v>253.0892128645408</c:v>
                </c:pt>
                <c:pt idx="13">
                  <c:v>255.89643537186893</c:v>
                </c:pt>
                <c:pt idx="14">
                  <c:v>258.7613874618265</c:v>
                </c:pt>
                <c:pt idx="15">
                  <c:v>261.6594963517444</c:v>
                </c:pt>
                <c:pt idx="16">
                  <c:v>264.56740816055446</c:v>
                </c:pt>
                <c:pt idx="17">
                  <c:v>267.4630647789376</c:v>
                </c:pt>
                <c:pt idx="18">
                  <c:v>270.32574095488155</c:v>
                </c:pt>
                <c:pt idx="19">
                  <c:v>273.13605197442496</c:v>
                </c:pt>
                <c:pt idx="20">
                  <c:v>275.87594054159024</c:v>
                </c:pt>
                <c:pt idx="21">
                  <c:v>278.52864973290843</c:v>
                </c:pt>
                <c:pt idx="22">
                  <c:v>281.07868734753976</c:v>
                </c:pt>
                <c:pt idx="23">
                  <c:v>283.51178564986657</c:v>
                </c:pt>
                <c:pt idx="24">
                  <c:v>285.8148594182037</c:v>
                </c:pt>
                <c:pt idx="25">
                  <c:v>287.9759643554426</c:v>
                </c:pt>
                <c:pt idx="26">
                  <c:v>289.9842572568215</c:v>
                </c:pt>
                <c:pt idx="27">
                  <c:v>291.82995883422274</c:v>
                </c:pt>
                <c:pt idx="28">
                  <c:v>293.5043197338259</c:v>
                </c:pt>
                <c:pt idx="29">
                  <c:v>294.99959002632323</c:v>
                </c:pt>
                <c:pt idx="30">
                  <c:v>296.3089922721752</c:v>
                </c:pt>
                <c:pt idx="31">
                  <c:v>297.4266981489546</c:v>
                </c:pt>
                <c:pt idx="32">
                  <c:v>298.3478085580864</c:v>
                </c:pt>
                <c:pt idx="33">
                  <c:v>299.0683370921371</c:v>
                </c:pt>
                <c:pt idx="34">
                  <c:v>299.5851967319201</c:v>
                </c:pt>
                <c:pt idx="35">
                  <c:v>299.8961896481706</c:v>
                </c:pt>
                <c:pt idx="36">
                  <c:v>300.0000000011823</c:v>
                </c:pt>
              </c:numCache>
            </c:numRef>
          </c:xVal>
          <c:yVal>
            <c:numRef>
              <c:f>'Echo-Geometry-Return'!$M$101:$M$137</c:f>
              <c:numCache>
                <c:ptCount val="37"/>
                <c:pt idx="0">
                  <c:v>28.06179973907348</c:v>
                </c:pt>
                <c:pt idx="1">
                  <c:v>28.067106408963078</c:v>
                </c:pt>
                <c:pt idx="2">
                  <c:v>28.082922749602474</c:v>
                </c:pt>
                <c:pt idx="3">
                  <c:v>28.108943272934404</c:v>
                </c:pt>
                <c:pt idx="4">
                  <c:v>28.14467655882348</c:v>
                </c:pt>
                <c:pt idx="5">
                  <c:v>28.189469725859645</c:v>
                </c:pt>
                <c:pt idx="6">
                  <c:v>28.242538873789343</c:v>
                </c:pt>
                <c:pt idx="7">
                  <c:v>28.303002552633664</c:v>
                </c:pt>
                <c:pt idx="8">
                  <c:v>28.36991543604598</c:v>
                </c:pt>
                <c:pt idx="9">
                  <c:v>28.44229985505735</c:v>
                </c:pt>
                <c:pt idx="10">
                  <c:v>28.519173524255024</c:v>
                </c:pt>
                <c:pt idx="11">
                  <c:v>28.59957250871156</c:v>
                </c:pt>
                <c:pt idx="12">
                  <c:v>28.68256911738408</c:v>
                </c:pt>
                <c:pt idx="13">
                  <c:v>28.767284899973053</c:v>
                </c:pt>
                <c:pt idx="14">
                  <c:v>28.852899249937522</c:v>
                </c:pt>
                <c:pt idx="15">
                  <c:v>28.93865429083448</c:v>
                </c:pt>
                <c:pt idx="16">
                  <c:v>29.023856778452632</c:v>
                </c:pt>
                <c:pt idx="17">
                  <c:v>29.107877724186217</c:v>
                </c:pt>
                <c:pt idx="18">
                  <c:v>29.190150369144664</c:v>
                </c:pt>
                <c:pt idx="19">
                  <c:v>29.270167039770747</c:v>
                </c:pt>
                <c:pt idx="20">
                  <c:v>29.347475312404786</c:v>
                </c:pt>
                <c:pt idx="21">
                  <c:v>29.421673817439157</c:v>
                </c:pt>
                <c:pt idx="22">
                  <c:v>29.4924079292454</c:v>
                </c:pt>
                <c:pt idx="23">
                  <c:v>29.559365518032802</c:v>
                </c:pt>
                <c:pt idx="24">
                  <c:v>29.622272884044236</c:v>
                </c:pt>
                <c:pt idx="25">
                  <c:v>29.68089095161139</c:v>
                </c:pt>
                <c:pt idx="26">
                  <c:v>29.735011768648164</c:v>
                </c:pt>
                <c:pt idx="27">
                  <c:v>29.784455334132165</c:v>
                </c:pt>
                <c:pt idx="28">
                  <c:v>29.829066760127027</c:v>
                </c:pt>
                <c:pt idx="29">
                  <c:v>29.868713764302484</c:v>
                </c:pt>
                <c:pt idx="30">
                  <c:v>29.903284482368598</c:v>
                </c:pt>
                <c:pt idx="31">
                  <c:v>29.932685586283174</c:v>
                </c:pt>
                <c:pt idx="32">
                  <c:v>29.956840692686647</c:v>
                </c:pt>
                <c:pt idx="33">
                  <c:v>29.97568904613781</c:v>
                </c:pt>
                <c:pt idx="34">
                  <c:v>29.98918446289907</c:v>
                </c:pt>
                <c:pt idx="35">
                  <c:v>29.997294522915503</c:v>
                </c:pt>
                <c:pt idx="36">
                  <c:v>30.000000000030806</c:v>
                </c:pt>
              </c:numCache>
            </c:numRef>
          </c:yVal>
          <c:smooth val="0"/>
        </c:ser>
        <c:ser>
          <c:idx val="12"/>
          <c:order val="12"/>
          <c:tx>
            <c:strRef>
              <c:f>'Echo-Geometry-Return'!$N$18</c:f>
              <c:strCache>
                <c:ptCount val="1"/>
                <c:pt idx="0">
                  <c:v>50.0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numRef>
              <c:f>'Echo-Geometry-Return'!$N$60:$N$96</c:f>
              <c:numCache>
                <c:ptCount val="37"/>
                <c:pt idx="0">
                  <c:v>266.66666668221745</c:v>
                </c:pt>
                <c:pt idx="1">
                  <c:v>266.8251267518496</c:v>
                </c:pt>
                <c:pt idx="2">
                  <c:v>267.29818141702555</c:v>
                </c:pt>
                <c:pt idx="3">
                  <c:v>268.07894442289466</c:v>
                </c:pt>
                <c:pt idx="4">
                  <c:v>269.1562318778922</c:v>
                </c:pt>
                <c:pt idx="5">
                  <c:v>270.514973381335</c:v>
                </c:pt>
                <c:pt idx="6">
                  <c:v>272.1367353175611</c:v>
                </c:pt>
                <c:pt idx="7">
                  <c:v>274.00031420624504</c:v>
                </c:pt>
                <c:pt idx="8">
                  <c:v>276.08235772700374</c:v>
                </c:pt>
                <c:pt idx="9">
                  <c:v>278.3579756383741</c:v>
                </c:pt>
                <c:pt idx="10">
                  <c:v>280.801310659993</c:v>
                </c:pt>
                <c:pt idx="11">
                  <c:v>283.38604864990907</c:v>
                </c:pt>
                <c:pt idx="12">
                  <c:v>286.0858564985279</c:v>
                </c:pt>
                <c:pt idx="13">
                  <c:v>288.8747439772623</c:v>
                </c:pt>
                <c:pt idx="14">
                  <c:v>291.72735176256333</c:v>
                </c:pt>
                <c:pt idx="15">
                  <c:v>294.6191718966838</c:v>
                </c:pt>
                <c:pt idx="16">
                  <c:v>297.52670924292863</c:v>
                </c:pt>
                <c:pt idx="17">
                  <c:v>300.4275934000641</c:v>
                </c:pt>
                <c:pt idx="18">
                  <c:v>303.30065045309294</c:v>
                </c:pt>
                <c:pt idx="19">
                  <c:v>306.1259432173487</c:v>
                </c:pt>
                <c:pt idx="20">
                  <c:v>308.884787571651</c:v>
                </c:pt>
                <c:pt idx="21">
                  <c:v>311.55975128727954</c:v>
                </c:pt>
                <c:pt idx="22">
                  <c:v>314.13464058418975</c:v>
                </c:pt>
                <c:pt idx="23">
                  <c:v>316.5944785678714</c:v>
                </c:pt>
                <c:pt idx="24">
                  <c:v>318.9254787610008</c:v>
                </c:pt>
                <c:pt idx="25">
                  <c:v>321.11501615650064</c:v>
                </c:pt>
                <c:pt idx="26">
                  <c:v>323.1515975782726</c:v>
                </c:pt>
                <c:pt idx="27">
                  <c:v>325.0248326286144</c:v>
                </c:pt>
                <c:pt idx="28">
                  <c:v>326.7254061089079</c:v>
                </c:pt>
                <c:pt idx="29">
                  <c:v>328.2450525035203</c:v>
                </c:pt>
                <c:pt idx="30">
                  <c:v>329.57653289801294</c:v>
                </c:pt>
                <c:pt idx="31">
                  <c:v>330.71361454581535</c:v>
                </c:pt>
                <c:pt idx="32">
                  <c:v>331.6510531889537</c:v>
                </c:pt>
                <c:pt idx="33">
                  <c:v>332.38457816711656</c:v>
                </c:pt>
                <c:pt idx="34">
                  <c:v>332.9108803061604</c:v>
                </c:pt>
                <c:pt idx="35">
                  <c:v>333.2276025550578</c:v>
                </c:pt>
                <c:pt idx="36">
                  <c:v>333.3333333354529</c:v>
                </c:pt>
              </c:numCache>
            </c:numRef>
          </c:xVal>
          <c:yVal>
            <c:numRef>
              <c:f>'Echo-Geometry-Return'!$N$101:$N$137</c:f>
              <c:numCache>
                <c:ptCount val="37"/>
                <c:pt idx="0">
                  <c:v>29.08485018923674</c:v>
                </c:pt>
                <c:pt idx="1">
                  <c:v>29.089436866923887</c:v>
                </c:pt>
                <c:pt idx="2">
                  <c:v>29.10311519590985</c:v>
                </c:pt>
                <c:pt idx="3">
                  <c:v>29.125643873021787</c:v>
                </c:pt>
                <c:pt idx="4">
                  <c:v>29.156633047759797</c:v>
                </c:pt>
                <c:pt idx="5">
                  <c:v>29.195561503483688</c:v>
                </c:pt>
                <c:pt idx="6">
                  <c:v>29.241798344617195</c:v>
                </c:pt>
                <c:pt idx="7">
                  <c:v>29.2946273012007</c:v>
                </c:pt>
                <c:pt idx="8">
                  <c:v>29.353271770873377</c:v>
                </c:pt>
                <c:pt idx="9">
                  <c:v>29.416918950757665</c:v>
                </c:pt>
                <c:pt idx="10">
                  <c:v>29.484741788963362</c:v>
                </c:pt>
                <c:pt idx="11">
                  <c:v>29.555917920455208</c:v>
                </c:pt>
                <c:pt idx="12">
                  <c:v>29.62964517062649</c:v>
                </c:pt>
                <c:pt idx="13">
                  <c:v>29.705153562019397</c:v>
                </c:pt>
                <c:pt idx="14">
                  <c:v>29.78171402117208</c:v>
                </c:pt>
                <c:pt idx="15">
                  <c:v>29.858644150940677</c:v>
                </c:pt>
                <c:pt idx="16">
                  <c:v>29.935311520306392</c:v>
                </c:pt>
                <c:pt idx="17">
                  <c:v>30.011134946929964</c:v>
                </c:pt>
                <c:pt idx="18">
                  <c:v>30.085584227125306</c:v>
                </c:pt>
                <c:pt idx="19">
                  <c:v>30.15817872091307</c:v>
                </c:pt>
                <c:pt idx="20">
                  <c:v>30.228485140089244</c:v>
                </c:pt>
                <c:pt idx="21">
                  <c:v>30.296114824523475</c:v>
                </c:pt>
                <c:pt idx="22">
                  <c:v>30.36072073237714</c:v>
                </c:pt>
                <c:pt idx="23">
                  <c:v>30.42199431702744</c:v>
                </c:pt>
                <c:pt idx="24">
                  <c:v>30.479662418655586</c:v>
                </c:pt>
                <c:pt idx="25">
                  <c:v>30.533484261878257</c:v>
                </c:pt>
                <c:pt idx="26">
                  <c:v>30.583248621895365</c:v>
                </c:pt>
                <c:pt idx="27">
                  <c:v>30.628771199445772</c:v>
                </c:pt>
                <c:pt idx="28">
                  <c:v>30.669892228331946</c:v>
                </c:pt>
                <c:pt idx="29">
                  <c:v>30.706474327343514</c:v>
                </c:pt>
                <c:pt idx="30">
                  <c:v>30.73840060012857</c:v>
                </c:pt>
                <c:pt idx="31">
                  <c:v>30.765572981115472</c:v>
                </c:pt>
                <c:pt idx="32">
                  <c:v>30.78791082230361</c:v>
                </c:pt>
                <c:pt idx="33">
                  <c:v>30.805349714078115</c:v>
                </c:pt>
                <c:pt idx="34">
                  <c:v>30.81784053273338</c:v>
                </c:pt>
                <c:pt idx="35">
                  <c:v>30.82534870778622</c:v>
                </c:pt>
                <c:pt idx="36">
                  <c:v>30.82785370321471</c:v>
                </c:pt>
              </c:numCache>
            </c:numRef>
          </c:yVal>
          <c:smooth val="0"/>
        </c:ser>
        <c:ser>
          <c:idx val="13"/>
          <c:order val="13"/>
          <c:tx>
            <c:strRef>
              <c:f>'Echo-Geometry-Return'!$O$18</c:f>
              <c:strCache>
                <c:ptCount val="1"/>
                <c:pt idx="0">
                  <c:v>60.0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numRef>
              <c:f>'Echo-Geometry-Return'!$O$60:$O$96</c:f>
              <c:numCache>
                <c:ptCount val="37"/>
                <c:pt idx="0">
                  <c:v>333.33333331036243</c:v>
                </c:pt>
                <c:pt idx="1">
                  <c:v>333.4854759675198</c:v>
                </c:pt>
                <c:pt idx="2">
                  <c:v>333.9399193729751</c:v>
                </c:pt>
                <c:pt idx="3">
                  <c:v>334.69077235964045</c:v>
                </c:pt>
                <c:pt idx="4">
                  <c:v>335.72841919307086</c:v>
                </c:pt>
                <c:pt idx="5">
                  <c:v>337.0398079887536</c:v>
                </c:pt>
                <c:pt idx="6">
                  <c:v>338.6088247528049</c:v>
                </c:pt>
                <c:pt idx="7">
                  <c:v>340.41672811679825</c:v>
                </c:pt>
                <c:pt idx="8">
                  <c:v>342.4426183860589</c:v>
                </c:pt>
                <c:pt idx="9">
                  <c:v>344.66391578948475</c:v>
                </c:pt>
                <c:pt idx="10">
                  <c:v>347.0568261782762</c:v>
                </c:pt>
                <c:pt idx="11">
                  <c:v>349.5967770725188</c:v>
                </c:pt>
                <c:pt idx="12">
                  <c:v>352.25881209433396</c:v>
                </c:pt>
                <c:pt idx="13">
                  <c:v>355.01793678335184</c:v>
                </c:pt>
                <c:pt idx="14">
                  <c:v>357.8494130990671</c:v>
                </c:pt>
                <c:pt idx="15">
                  <c:v>360.7290033261644</c:v>
                </c:pt>
                <c:pt idx="16">
                  <c:v>363.6331665481239</c:v>
                </c:pt>
                <c:pt idx="17">
                  <c:v>366.5392124080523</c:v>
                </c:pt>
                <c:pt idx="18">
                  <c:v>369.42541767660754</c:v>
                </c:pt>
                <c:pt idx="19">
                  <c:v>372.2711113683316</c:v>
                </c:pt>
                <c:pt idx="20">
                  <c:v>375.0567339603604</c:v>
                </c:pt>
                <c:pt idx="21">
                  <c:v>377.76387582036006</c:v>
                </c:pt>
                <c:pt idx="22">
                  <c:v>380.37529936265</c:v>
                </c:pt>
                <c:pt idx="23">
                  <c:v>382.8749488106535</c:v>
                </c:pt>
                <c:pt idx="24">
                  <c:v>385.2479508100668</c:v>
                </c:pt>
                <c:pt idx="25">
                  <c:v>387.480608547892</c:v>
                </c:pt>
                <c:pt idx="26">
                  <c:v>389.5603915078975</c:v>
                </c:pt>
                <c:pt idx="27">
                  <c:v>391.4759225413565</c:v>
                </c:pt>
                <c:pt idx="28">
                  <c:v>393.21696355317323</c:v>
                </c:pt>
                <c:pt idx="29">
                  <c:v>394.774400793105</c:v>
                </c:pt>
                <c:pt idx="30">
                  <c:v>396.1402304924453</c:v>
                </c:pt>
                <c:pt idx="31">
                  <c:v>397.3075453899899</c:v>
                </c:pt>
                <c:pt idx="32">
                  <c:v>398.27052253898</c:v>
                </c:pt>
                <c:pt idx="33">
                  <c:v>399.0244126711823</c:v>
                </c:pt>
                <c:pt idx="34">
                  <c:v>399.56553130811056</c:v>
                </c:pt>
                <c:pt idx="35">
                  <c:v>399.8912517465197</c:v>
                </c:pt>
                <c:pt idx="36">
                  <c:v>400.0000000042919</c:v>
                </c:pt>
              </c:numCache>
            </c:numRef>
          </c:xVal>
          <c:yVal>
            <c:numRef>
              <c:f>'Echo-Geometry-Return'!$O$101:$O$137</c:f>
              <c:numCache>
                <c:ptCount val="37"/>
                <c:pt idx="0">
                  <c:v>30.827853702620345</c:v>
                </c:pt>
                <c:pt idx="1">
                  <c:v>30.831457030543262</c:v>
                </c:pt>
                <c:pt idx="2">
                  <c:v>30.842211119778263</c:v>
                </c:pt>
                <c:pt idx="3">
                  <c:v>30.859950414959965</c:v>
                </c:pt>
                <c:pt idx="4">
                  <c:v>30.884405888449038</c:v>
                </c:pt>
                <c:pt idx="5">
                  <c:v>30.915214795058578</c:v>
                </c:pt>
                <c:pt idx="6">
                  <c:v>30.951933226590857</c:v>
                </c:pt>
                <c:pt idx="7">
                  <c:v>30.994050549133988</c:v>
                </c:pt>
                <c:pt idx="8">
                  <c:v>31.041004762437506</c:v>
                </c:pt>
                <c:pt idx="9">
                  <c:v>31.092197879755336</c:v>
                </c:pt>
                <c:pt idx="10">
                  <c:v>31.147010563324038</c:v>
                </c:pt>
                <c:pt idx="11">
                  <c:v>31.204815433568044</c:v>
                </c:pt>
                <c:pt idx="12">
                  <c:v>31.26498866788023</c:v>
                </c:pt>
                <c:pt idx="13">
                  <c:v>31.32691969176274</c:v>
                </c:pt>
                <c:pt idx="14">
                  <c:v>31.39001892394145</c:v>
                </c:pt>
                <c:pt idx="15">
                  <c:v>31.453723659119582</c:v>
                </c:pt>
                <c:pt idx="16">
                  <c:v>31.517502255826702</c:v>
                </c:pt>
                <c:pt idx="17">
                  <c:v>31.580856845864812</c:v>
                </c:pt>
                <c:pt idx="18">
                  <c:v>31.643324802427667</c:v>
                </c:pt>
                <c:pt idx="19">
                  <c:v>31.704479203286926</c:v>
                </c:pt>
                <c:pt idx="20">
                  <c:v>31.763928510389178</c:v>
                </c:pt>
                <c:pt idx="21">
                  <c:v>31.82131566365313</c:v>
                </c:pt>
                <c:pt idx="22">
                  <c:v>31.876316759251203</c:v>
                </c:pt>
                <c:pt idx="23">
                  <c:v>31.928639454464005</c:v>
                </c:pt>
                <c:pt idx="24">
                  <c:v>31.978021214439003</c:v>
                </c:pt>
                <c:pt idx="25">
                  <c:v>32.02422749210638</c:v>
                </c:pt>
                <c:pt idx="26">
                  <c:v>32.06704991168236</c:v>
                </c:pt>
                <c:pt idx="27">
                  <c:v>32.10630450875748</c:v>
                </c:pt>
                <c:pt idx="28">
                  <c:v>32.14183006577068</c:v>
                </c:pt>
                <c:pt idx="29">
                  <c:v>32.173486570401735</c:v>
                </c:pt>
                <c:pt idx="30">
                  <c:v>32.20115381569247</c:v>
                </c:pt>
                <c:pt idx="31">
                  <c:v>32.22473015413407</c:v>
                </c:pt>
                <c:pt idx="32">
                  <c:v>32.24413141315512</c:v>
                </c:pt>
                <c:pt idx="33">
                  <c:v>32.259289976071116</c:v>
                </c:pt>
                <c:pt idx="34">
                  <c:v>32.27015403030976</c:v>
                </c:pt>
                <c:pt idx="35">
                  <c:v>32.27668698335513</c:v>
                </c:pt>
                <c:pt idx="36">
                  <c:v>32.278867046222764</c:v>
                </c:pt>
              </c:numCache>
            </c:numRef>
          </c:yVal>
          <c:smooth val="0"/>
        </c:ser>
        <c:ser>
          <c:idx val="14"/>
          <c:order val="14"/>
          <c:tx>
            <c:strRef>
              <c:f>'Echo-Geometry-Return'!$P$18</c:f>
              <c:strCache>
                <c:ptCount val="1"/>
                <c:pt idx="0">
                  <c:v>70.0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marker>
          <c:xVal>
            <c:numRef>
              <c:f>'Echo-Geometry-Return'!$P$60:$P$96</c:f>
              <c:numCache>
                <c:ptCount val="37"/>
                <c:pt idx="0">
                  <c:v>400.00000002332257</c:v>
                </c:pt>
                <c:pt idx="1">
                  <c:v>400.14792925543685</c:v>
                </c:pt>
                <c:pt idx="2">
                  <c:v>400.58993953344935</c:v>
                </c:pt>
                <c:pt idx="3">
                  <c:v>401.32074583154684</c:v>
                </c:pt>
                <c:pt idx="4">
                  <c:v>402.3316949659019</c:v>
                </c:pt>
                <c:pt idx="5">
                  <c:v>403.61098797430924</c:v>
                </c:pt>
                <c:pt idx="6">
                  <c:v>405.1439720646558</c:v>
                </c:pt>
                <c:pt idx="7">
                  <c:v>406.9134853560085</c:v>
                </c:pt>
                <c:pt idx="8">
                  <c:v>408.9002361477693</c:v>
                </c:pt>
                <c:pt idx="9">
                  <c:v>411.08319861395455</c:v>
                </c:pt>
                <c:pt idx="10">
                  <c:v>413.4400083926486</c:v>
                </c:pt>
                <c:pt idx="11">
                  <c:v>415.9473441247644</c:v>
                </c:pt>
                <c:pt idx="12">
                  <c:v>418.58128414339996</c:v>
                </c:pt>
                <c:pt idx="13">
                  <c:v>421.3176308075247</c:v>
                </c:pt>
                <c:pt idx="14">
                  <c:v>424.1321980772377</c:v>
                </c:pt>
                <c:pt idx="15">
                  <c:v>427.0010606156447</c:v>
                </c:pt>
                <c:pt idx="16">
                  <c:v>429.9007648546144</c:v>
                </c:pt>
                <c:pt idx="17">
                  <c:v>432.80850404841016</c:v>
                </c:pt>
                <c:pt idx="18">
                  <c:v>435.7022603955161</c:v>
                </c:pt>
                <c:pt idx="19">
                  <c:v>438.56091790956157</c:v>
                </c:pt>
                <c:pt idx="20">
                  <c:v>441.36434995743366</c:v>
                </c:pt>
                <c:pt idx="21">
                  <c:v>444.09348535035446</c:v>
                </c:pt>
                <c:pt idx="22">
                  <c:v>446.7303566571757</c:v>
                </c:pt>
                <c:pt idx="23">
                  <c:v>449.25813407962306</c:v>
                </c:pt>
                <c:pt idx="24">
                  <c:v>451.66114784235845</c:v>
                </c:pt>
                <c:pt idx="25">
                  <c:v>453.9249016472627</c:v>
                </c:pt>
                <c:pt idx="26">
                  <c:v>456.03607934909746</c:v>
                </c:pt>
                <c:pt idx="27">
                  <c:v>457.98254664611136</c:v>
                </c:pt>
                <c:pt idx="28">
                  <c:v>459.7533492537057</c:v>
                </c:pt>
                <c:pt idx="29">
                  <c:v>461.33870874583477</c:v>
                </c:pt>
                <c:pt idx="30">
                  <c:v>462.7300170072825</c:v>
                </c:pt>
                <c:pt idx="31">
                  <c:v>463.91983003790585</c:v>
                </c:pt>
                <c:pt idx="32">
                  <c:v>464.90186168340966</c:v>
                </c:pt>
                <c:pt idx="33">
                  <c:v>465.6709777317453</c:v>
                </c:pt>
                <c:pt idx="34">
                  <c:v>466.2231907048638</c:v>
                </c:pt>
                <c:pt idx="35">
                  <c:v>466.55565558786105</c:v>
                </c:pt>
                <c:pt idx="36">
                  <c:v>466.6666666735139</c:v>
                </c:pt>
              </c:numCache>
            </c:numRef>
          </c:xVal>
          <c:yVal>
            <c:numRef>
              <c:f>'Echo-Geometry-Return'!$P$101:$P$137</c:f>
              <c:numCache>
                <c:ptCount val="37"/>
                <c:pt idx="0">
                  <c:v>32.27886704660422</c:v>
                </c:pt>
                <c:pt idx="1">
                  <c:v>32.281831687492534</c:v>
                </c:pt>
                <c:pt idx="2">
                  <c:v>32.29068396499187</c:v>
                </c:pt>
                <c:pt idx="3">
                  <c:v>32.305300289801934</c:v>
                </c:pt>
                <c:pt idx="4">
                  <c:v>32.325479087405554</c:v>
                </c:pt>
                <c:pt idx="5">
                  <c:v>32.350947083712754</c:v>
                </c:pt>
                <c:pt idx="6">
                  <c:v>32.381367497899255</c:v>
                </c:pt>
                <c:pt idx="7">
                  <c:v>32.41634962144843</c:v>
                </c:pt>
                <c:pt idx="8">
                  <c:v>32.45545922094093</c:v>
                </c:pt>
                <c:pt idx="9">
                  <c:v>32.4982292140786</c:v>
                </c:pt>
                <c:pt idx="10">
                  <c:v>32.54417012513114</c:v>
                </c:pt>
                <c:pt idx="11">
                  <c:v>32.5927799138934</c:v>
                </c:pt>
                <c:pt idx="12">
                  <c:v>32.64355287639739</c:v>
                </c:pt>
                <c:pt idx="13">
                  <c:v>32.6959874223297</c:v>
                </c:pt>
                <c:pt idx="14">
                  <c:v>32.749592632622836</c:v>
                </c:pt>
                <c:pt idx="15">
                  <c:v>32.80389358398354</c:v>
                </c:pt>
                <c:pt idx="16">
                  <c:v>32.858435491761426</c:v>
                </c:pt>
                <c:pt idx="17">
                  <c:v>32.91278676808956</c:v>
                </c:pt>
                <c:pt idx="18">
                  <c:v>32.966541120271785</c:v>
                </c:pt>
                <c:pt idx="19">
                  <c:v>33.019318827787686</c:v>
                </c:pt>
                <c:pt idx="20">
                  <c:v>33.07076733834582</c:v>
                </c:pt>
                <c:pt idx="21">
                  <c:v>33.12056131739321</c:v>
                </c:pt>
                <c:pt idx="22">
                  <c:v>33.16840227425962</c:v>
                </c:pt>
                <c:pt idx="23">
                  <c:v>33.2140178740198</c:v>
                </c:pt>
                <c:pt idx="24">
                  <c:v>33.257161028971296</c:v>
                </c:pt>
                <c:pt idx="25">
                  <c:v>33.297608848602415</c:v>
                </c:pt>
                <c:pt idx="26">
                  <c:v>33.33516151287893</c:v>
                </c:pt>
                <c:pt idx="27">
                  <c:v>33.36964112107466</c:v>
                </c:pt>
                <c:pt idx="28">
                  <c:v>33.400890557424646</c:v>
                </c:pt>
                <c:pt idx="29">
                  <c:v>33.42877240562444</c:v>
                </c:pt>
                <c:pt idx="30">
                  <c:v>33.4531679365565</c:v>
                </c:pt>
                <c:pt idx="31">
                  <c:v>33.47397618744904</c:v>
                </c:pt>
                <c:pt idx="32">
                  <c:v>33.49111314578509</c:v>
                </c:pt>
                <c:pt idx="33">
                  <c:v>33.50451104748979</c:v>
                </c:pt>
                <c:pt idx="34">
                  <c:v>33.51411779604541</c:v>
                </c:pt>
                <c:pt idx="35">
                  <c:v>33.5198965070433</c:v>
                </c:pt>
                <c:pt idx="36">
                  <c:v>33.52182518123257</c:v>
                </c:pt>
              </c:numCache>
            </c:numRef>
          </c:yVal>
          <c:smooth val="0"/>
        </c:ser>
        <c:ser>
          <c:idx val="15"/>
          <c:order val="15"/>
          <c:tx>
            <c:strRef>
              <c:f>'Echo-Geometry-Return'!$Q$18</c:f>
              <c:strCache>
                <c:ptCount val="1"/>
                <c:pt idx="0">
                  <c:v>80.0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marker>
          <c:xVal>
            <c:numRef>
              <c:f>'Echo-Geometry-Return'!$Q$60:$Q$96</c:f>
              <c:numCache>
                <c:ptCount val="37"/>
                <c:pt idx="0">
                  <c:v>466.6666667235607</c:v>
                </c:pt>
                <c:pt idx="1">
                  <c:v>466.8115855457103</c:v>
                </c:pt>
                <c:pt idx="2">
                  <c:v>467.2447029487048</c:v>
                </c:pt>
                <c:pt idx="3">
                  <c:v>467.9611397260103</c:v>
                </c:pt>
                <c:pt idx="4">
                  <c:v>468.9528903112565</c:v>
                </c:pt>
                <c:pt idx="5">
                  <c:v>470.20900491236046</c:v>
                </c:pt>
                <c:pt idx="6">
                  <c:v>471.71583068545016</c:v>
                </c:pt>
                <c:pt idx="7">
                  <c:v>473.45729967705364</c:v>
                </c:pt>
                <c:pt idx="8">
                  <c:v>475.4152499329666</c:v>
                </c:pt>
                <c:pt idx="9">
                  <c:v>477.5697659168611</c:v>
                </c:pt>
                <c:pt idx="10">
                  <c:v>479.89952513364057</c:v>
                </c:pt>
                <c:pt idx="11">
                  <c:v>482.3821393899048</c:v>
                </c:pt>
                <c:pt idx="12">
                  <c:v>484.9944811756913</c:v>
                </c:pt>
                <c:pt idx="13">
                  <c:v>487.7129879446355</c:v>
                </c:pt>
                <c:pt idx="14">
                  <c:v>490.5139393646878</c:v>
                </c:pt>
                <c:pt idx="15">
                  <c:v>493.3737047254177</c:v>
                </c:pt>
                <c:pt idx="16">
                  <c:v>496.268959500925</c:v>
                </c:pt>
                <c:pt idx="17">
                  <c:v>499.17687151998393</c:v>
                </c:pt>
                <c:pt idx="18">
                  <c:v>502.0752582766185</c:v>
                </c:pt>
                <c:pt idx="19">
                  <c:v>504.9427176499423</c:v>
                </c:pt>
                <c:pt idx="20">
                  <c:v>507.7587347383436</c:v>
                </c:pt>
                <c:pt idx="21">
                  <c:v>510.50376770668345</c:v>
                </c:pt>
                <c:pt idx="22">
                  <c:v>513.1593155540518</c:v>
                </c:pt>
                <c:pt idx="23">
                  <c:v>515.7079705872467</c:v>
                </c:pt>
                <c:pt idx="24">
                  <c:v>518.1334581772513</c:v>
                </c:pt>
                <c:pt idx="25">
                  <c:v>520.4206661194407</c:v>
                </c:pt>
                <c:pt idx="26">
                  <c:v>522.5556656410902</c:v>
                </c:pt>
                <c:pt idx="27">
                  <c:v>524.5257258220734</c:v>
                </c:pt>
                <c:pt idx="28">
                  <c:v>526.3193229299233</c:v>
                </c:pt>
                <c:pt idx="29">
                  <c:v>527.9261459269281</c:v>
                </c:pt>
                <c:pt idx="30">
                  <c:v>529.3370991887908</c:v>
                </c:pt>
                <c:pt idx="31">
                  <c:v>530.5443032830137</c:v>
                </c:pt>
                <c:pt idx="32">
                  <c:v>531.5410944898326</c:v>
                </c:pt>
                <c:pt idx="33">
                  <c:v>532.3220236074076</c:v>
                </c:pt>
                <c:pt idx="34">
                  <c:v>532.8828544631546</c:v>
                </c:pt>
                <c:pt idx="35">
                  <c:v>533.2205624517167</c:v>
                </c:pt>
                <c:pt idx="36">
                  <c:v>533.3333333431087</c:v>
                </c:pt>
              </c:numCache>
            </c:numRef>
          </c:xVal>
          <c:yVal>
            <c:numRef>
              <c:f>'Echo-Geometry-Return'!$Q$101:$Q$137</c:f>
              <c:numCache>
                <c:ptCount val="37"/>
                <c:pt idx="0">
                  <c:v>33.52182518210198</c:v>
                </c:pt>
                <c:pt idx="1">
                  <c:v>33.524342315130696</c:v>
                </c:pt>
                <c:pt idx="2">
                  <c:v>33.53186089992628</c:v>
                </c:pt>
                <c:pt idx="3">
                  <c:v>33.544283422319154</c:v>
                </c:pt>
                <c:pt idx="4">
                  <c:v>33.56145043034221</c:v>
                </c:pt>
                <c:pt idx="5">
                  <c:v>33.583144939492776</c:v>
                </c:pt>
                <c:pt idx="6">
                  <c:v>33.60909822598601</c:v>
                </c:pt>
                <c:pt idx="7">
                  <c:v>33.638996679177936</c:v>
                </c:pt>
                <c:pt idx="8">
                  <c:v>33.67248935112816</c:v>
                </c:pt>
                <c:pt idx="9">
                  <c:v>33.7091958387089</c:v>
                </c:pt>
                <c:pt idx="10">
                  <c:v>33.748714158898146</c:v>
                </c:pt>
                <c:pt idx="11">
                  <c:v>33.79062832433159</c:v>
                </c:pt>
                <c:pt idx="12">
                  <c:v>33.83451538593094</c:v>
                </c:pt>
                <c:pt idx="13">
                  <c:v>33.87995177463253</c:v>
                </c:pt>
                <c:pt idx="14">
                  <c:v>33.92651883816787</c:v>
                </c:pt>
                <c:pt idx="15">
                  <c:v>33.973807526462444</c:v>
                </c:pt>
                <c:pt idx="16">
                  <c:v>34.02142222737321</c:v>
                </c:pt>
                <c:pt idx="17">
                  <c:v>34.06898379178315</c:v>
                </c:pt>
                <c:pt idx="18">
                  <c:v>34.11613181351294</c:v>
                </c:pt>
                <c:pt idx="19">
                  <c:v>34.16252624607813</c:v>
                </c:pt>
                <c:pt idx="20">
                  <c:v>34.20784844656363</c:v>
                </c:pt>
                <c:pt idx="21">
                  <c:v>34.251801738581605</c:v>
                </c:pt>
                <c:pt idx="22">
                  <c:v>34.294111583177525</c:v>
                </c:pt>
                <c:pt idx="23">
                  <c:v>34.33452544022711</c:v>
                </c:pt>
                <c:pt idx="24">
                  <c:v>34.372812394634025</c:v>
                </c:pt>
                <c:pt idx="25">
                  <c:v>34.408762612523596</c:v>
                </c:pt>
                <c:pt idx="26">
                  <c:v>34.44218668338615</c:v>
                </c:pt>
                <c:pt idx="27">
                  <c:v>34.472914895272446</c:v>
                </c:pt>
                <c:pt idx="28">
                  <c:v>34.50079648200869</c:v>
                </c:pt>
                <c:pt idx="29">
                  <c:v>34.52569887415435</c:v>
                </c:pt>
                <c:pt idx="30">
                  <c:v>34.547506979137694</c:v>
                </c:pt>
                <c:pt idx="31">
                  <c:v>34.566122510660776</c:v>
                </c:pt>
                <c:pt idx="32">
                  <c:v>34.581463383006515</c:v>
                </c:pt>
                <c:pt idx="33">
                  <c:v>34.5934631822169</c:v>
                </c:pt>
                <c:pt idx="34">
                  <c:v>34.60207072313432</c:v>
                </c:pt>
                <c:pt idx="35">
                  <c:v>34.60724969889994</c:v>
                </c:pt>
                <c:pt idx="36">
                  <c:v>34.608978427715314</c:v>
                </c:pt>
              </c:numCache>
            </c:numRef>
          </c:yVal>
          <c:smooth val="0"/>
        </c:ser>
        <c:ser>
          <c:idx val="16"/>
          <c:order val="16"/>
          <c:tx>
            <c:strRef>
              <c:f>'Echo-Geometry-Return'!$R$18</c:f>
              <c:strCache>
                <c:ptCount val="1"/>
                <c:pt idx="0">
                  <c:v>90.0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marker>
          <c:xVal>
            <c:numRef>
              <c:f>'Echo-Geometry-Return'!$R$60:$R$96</c:f>
              <c:numCache>
                <c:ptCount val="37"/>
                <c:pt idx="0">
                  <c:v>533.3333333644285</c:v>
                </c:pt>
                <c:pt idx="1">
                  <c:v>533.4759939947736</c:v>
                </c:pt>
                <c:pt idx="2">
                  <c:v>533.9024353258562</c:v>
                </c:pt>
                <c:pt idx="3">
                  <c:v>534.608068068783</c:v>
                </c:pt>
                <c:pt idx="4">
                  <c:v>535.5853508360512</c:v>
                </c:pt>
                <c:pt idx="5">
                  <c:v>536.8239456179806</c:v>
                </c:pt>
                <c:pt idx="6">
                  <c:v>538.3109249078858</c:v>
                </c:pt>
                <c:pt idx="7">
                  <c:v>540.0310210096046</c:v>
                </c:pt>
                <c:pt idx="8">
                  <c:v>541.9669068567755</c:v>
                </c:pt>
                <c:pt idx="9">
                  <c:v>544.0994972534237</c:v>
                </c:pt>
                <c:pt idx="10">
                  <c:v>546.4082597796329</c:v>
                </c:pt>
                <c:pt idx="11">
                  <c:v>548.8715255619212</c:v>
                </c:pt>
                <c:pt idx="12">
                  <c:v>551.4667915105844</c:v>
                </c:pt>
                <c:pt idx="13">
                  <c:v>554.1710072883296</c:v>
                </c:pt>
                <c:pt idx="14">
                  <c:v>556.9608420209062</c:v>
                </c:pt>
                <c:pt idx="15">
                  <c:v>559.8129274462664</c:v>
                </c:pt>
                <c:pt idx="16">
                  <c:v>562.7040757179093</c:v>
                </c:pt>
                <c:pt idx="17">
                  <c:v>565.6114713650559</c:v>
                </c:pt>
                <c:pt idx="18">
                  <c:v>568.5128379379142</c:v>
                </c:pt>
                <c:pt idx="19">
                  <c:v>571.3865806303993</c:v>
                </c:pt>
                <c:pt idx="20">
                  <c:v>574.2119066955927</c:v>
                </c:pt>
                <c:pt idx="21">
                  <c:v>576.9689257837442</c:v>
                </c:pt>
                <c:pt idx="22">
                  <c:v>579.6387324770594</c:v>
                </c:pt>
                <c:pt idx="23">
                  <c:v>582.2034733088161</c:v>
                </c:pt>
                <c:pt idx="24">
                  <c:v>584.6464004723155</c:v>
                </c:pt>
                <c:pt idx="25">
                  <c:v>586.9519142790606</c:v>
                </c:pt>
                <c:pt idx="26">
                  <c:v>589.1055962406899</c:v>
                </c:pt>
                <c:pt idx="27">
                  <c:v>591.0942344454272</c:v>
                </c:pt>
                <c:pt idx="28">
                  <c:v>592.9058426916976</c:v>
                </c:pt>
                <c:pt idx="29">
                  <c:v>594.5296746393437</c:v>
                </c:pt>
                <c:pt idx="30">
                  <c:v>595.9562340489332</c:v>
                </c:pt>
                <c:pt idx="31">
                  <c:v>597.1772820057884</c:v>
                </c:pt>
                <c:pt idx="32">
                  <c:v>598.1858418689912</c:v>
                </c:pt>
                <c:pt idx="33">
                  <c:v>598.9762025468357</c:v>
                </c:pt>
                <c:pt idx="34">
                  <c:v>599.5439205777056</c:v>
                </c:pt>
                <c:pt idx="35">
                  <c:v>599.8858213876274</c:v>
                </c:pt>
                <c:pt idx="36">
                  <c:v>600.0000000130708</c:v>
                </c:pt>
              </c:numCache>
            </c:numRef>
          </c:xVal>
          <c:yVal>
            <c:numRef>
              <c:f>'Echo-Geometry-Return'!$R$101:$R$137</c:f>
              <c:numCache>
                <c:ptCount val="37"/>
                <c:pt idx="0">
                  <c:v>34.60897842804211</c:v>
                </c:pt>
                <c:pt idx="1">
                  <c:v>34.61116486075696</c:v>
                </c:pt>
                <c:pt idx="2">
                  <c:v>34.61769726855376</c:v>
                </c:pt>
                <c:pt idx="3">
                  <c:v>34.628495669157864</c:v>
                </c:pt>
                <c:pt idx="4">
                  <c:v>34.643429032480825</c:v>
                </c:pt>
                <c:pt idx="5">
                  <c:v>34.66231855727203</c:v>
                </c:pt>
                <c:pt idx="6">
                  <c:v>34.684942007823196</c:v>
                </c:pt>
                <c:pt idx="7">
                  <c:v>34.711038887761674</c:v>
                </c:pt>
                <c:pt idx="8">
                  <c:v>34.74031620129701</c:v>
                </c:pt>
                <c:pt idx="9">
                  <c:v>34.77245454525705</c:v>
                </c:pt>
                <c:pt idx="10">
                  <c:v>34.80711428660941</c:v>
                </c:pt>
                <c:pt idx="11">
                  <c:v>34.843941606404144</c:v>
                </c:pt>
                <c:pt idx="12">
                  <c:v>34.88257422766494</c:v>
                </c:pt>
                <c:pt idx="13">
                  <c:v>34.922646686922256</c:v>
                </c:pt>
                <c:pt idx="14">
                  <c:v>34.9637950524308</c:v>
                </c:pt>
                <c:pt idx="15">
                  <c:v>35.00566103308812</c:v>
                </c:pt>
                <c:pt idx="16">
                  <c:v>35.04789545814687</c:v>
                </c:pt>
                <c:pt idx="17">
                  <c:v>35.09016113752512</c:v>
                </c:pt>
                <c:pt idx="18">
                  <c:v>35.132135135327694</c:v>
                </c:pt>
                <c:pt idx="19">
                  <c:v>35.17351050528035</c:v>
                </c:pt>
                <c:pt idx="20">
                  <c:v>35.213997546825546</c:v>
                </c:pt>
                <c:pt idx="21">
                  <c:v>35.253324645590155</c:v>
                </c:pt>
                <c:pt idx="22">
                  <c:v>35.29123876287479</c:v>
                </c:pt>
                <c:pt idx="23">
                  <c:v>35.32750563677183</c:v>
                </c:pt>
                <c:pt idx="24">
                  <c:v>35.36190975342867</c:v>
                </c:pt>
                <c:pt idx="25">
                  <c:v>35.39425414162552</c:v>
                </c:pt>
                <c:pt idx="26">
                  <c:v>35.42436003785819</c:v>
                </c:pt>
                <c:pt idx="27">
                  <c:v>35.452066462979296</c:v>
                </c:pt>
                <c:pt idx="28">
                  <c:v>35.47722974548889</c:v>
                </c:pt>
                <c:pt idx="29">
                  <c:v>35.499723020997465</c:v>
                </c:pt>
                <c:pt idx="30">
                  <c:v>35.51943573233453</c:v>
                </c:pt>
                <c:pt idx="31">
                  <c:v>35.53627315030389</c:v>
                </c:pt>
                <c:pt idx="32">
                  <c:v>35.55015593119501</c:v>
                </c:pt>
                <c:pt idx="33">
                  <c:v>35.56101972382254</c:v>
                </c:pt>
                <c:pt idx="34">
                  <c:v>35.56881483602642</c:v>
                </c:pt>
                <c:pt idx="35">
                  <c:v>35.57350596816151</c:v>
                </c:pt>
                <c:pt idx="36">
                  <c:v>35.57507201923584</c:v>
                </c:pt>
              </c:numCache>
            </c:numRef>
          </c:yVal>
          <c:smooth val="0"/>
        </c:ser>
        <c:ser>
          <c:idx val="17"/>
          <c:order val="17"/>
          <c:tx>
            <c:strRef>
              <c:f>'Echo-Geometry-Return'!$S$18</c:f>
              <c:strCache>
                <c:ptCount val="1"/>
                <c:pt idx="0">
                  <c:v>100.0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marker>
          <c:xVal>
            <c:numRef>
              <c:f>'Echo-Geometry-Return'!$S$60:$S$96</c:f>
              <c:numCache>
                <c:ptCount val="37"/>
                <c:pt idx="0">
                  <c:v>599.9999998059817</c:v>
                </c:pt>
                <c:pt idx="1">
                  <c:v>600.1409040178089</c:v>
                </c:pt>
                <c:pt idx="2">
                  <c:v>600.5621491282948</c:v>
                </c:pt>
                <c:pt idx="3">
                  <c:v>601.2593631080091</c:v>
                </c:pt>
                <c:pt idx="4">
                  <c:v>602.2253529777671</c:v>
                </c:pt>
                <c:pt idx="5">
                  <c:v>603.4502416821632</c:v>
                </c:pt>
                <c:pt idx="6">
                  <c:v>604.9216510010972</c:v>
                </c:pt>
                <c:pt idx="7">
                  <c:v>606.6249230904825</c:v>
                </c:pt>
                <c:pt idx="8">
                  <c:v>608.5433719513903</c:v>
                </c:pt>
                <c:pt idx="9">
                  <c:v>610.6585556456713</c:v>
                </c:pt>
                <c:pt idx="10">
                  <c:v>612.9505601817592</c:v>
                </c:pt>
                <c:pt idx="11">
                  <c:v>615.3982866031446</c:v>
                </c:pt>
                <c:pt idx="12">
                  <c:v>617.9797338056482</c:v>
                </c:pt>
                <c:pt idx="13">
                  <c:v>620.6722708539847</c:v>
                </c:pt>
                <c:pt idx="14">
                  <c:v>623.4528939316558</c:v>
                </c:pt>
                <c:pt idx="15">
                  <c:v>626.2984644257633</c:v>
                </c:pt>
                <c:pt idx="16">
                  <c:v>629.1859259288341</c:v>
                </c:pt>
                <c:pt idx="17">
                  <c:v>632.0924990705769</c:v>
                </c:pt>
                <c:pt idx="18">
                  <c:v>634.9958540373636</c:v>
                </c:pt>
                <c:pt idx="19">
                  <c:v>637.874261383586</c:v>
                </c:pt>
                <c:pt idx="20">
                  <c:v>640.7067222917987</c:v>
                </c:pt>
                <c:pt idx="21">
                  <c:v>643.4730798153387</c:v>
                </c:pt>
                <c:pt idx="22">
                  <c:v>646.1541128625829</c:v>
                </c:pt>
                <c:pt idx="23">
                  <c:v>648.73161478391</c:v>
                </c:pt>
                <c:pt idx="24">
                  <c:v>651.1884584284251</c:v>
                </c:pt>
                <c:pt idx="25">
                  <c:v>653.5086494730307</c:v>
                </c:pt>
                <c:pt idx="26">
                  <c:v>655.6773697135758</c:v>
                </c:pt>
                <c:pt idx="27">
                  <c:v>657.6810118647481</c:v>
                </c:pt>
                <c:pt idx="28">
                  <c:v>659.5072072564207</c:v>
                </c:pt>
                <c:pt idx="29">
                  <c:v>661.1448476500818</c:v>
                </c:pt>
                <c:pt idx="30">
                  <c:v>662.5841022372745</c:v>
                </c:pt>
                <c:pt idx="31">
                  <c:v>663.8164307277534</c:v>
                </c:pt>
                <c:pt idx="32">
                  <c:v>664.8345932911368</c:v>
                </c:pt>
                <c:pt idx="33">
                  <c:v>665.6326579836691</c:v>
                </c:pt>
                <c:pt idx="34">
                  <c:v>666.2060061711519</c:v>
                </c:pt>
                <c:pt idx="35">
                  <c:v>666.5513363497997</c:v>
                </c:pt>
                <c:pt idx="36">
                  <c:v>666.6666666833955</c:v>
                </c:pt>
              </c:numCache>
            </c:numRef>
          </c:xVal>
          <c:yVal>
            <c:numRef>
              <c:f>'Echo-Geometry-Return'!$S$101:$S$137</c:f>
              <c:numCache>
                <c:ptCount val="37"/>
                <c:pt idx="0">
                  <c:v>35.5750720163957</c:v>
                </c:pt>
                <c:pt idx="1">
                  <c:v>35.57700424109506</c:v>
                </c:pt>
                <c:pt idx="2">
                  <c:v>35.582778228934274</c:v>
                </c:pt>
                <c:pt idx="3">
                  <c:v>35.59232648392392</c:v>
                </c:pt>
                <c:pt idx="4">
                  <c:v>35.60553826817554</c:v>
                </c:pt>
                <c:pt idx="5">
                  <c:v>35.62226215091605</c:v>
                </c:pt>
                <c:pt idx="6">
                  <c:v>35.64230939503493</c:v>
                </c:pt>
                <c:pt idx="7">
                  <c:v>35.66545802419463</c:v>
                </c:pt>
                <c:pt idx="8">
                  <c:v>35.69145738920121</c:v>
                </c:pt>
                <c:pt idx="9">
                  <c:v>35.72003304426514</c:v>
                </c:pt>
                <c:pt idx="10">
                  <c:v>35.75089174852114</c:v>
                </c:pt>
                <c:pt idx="11">
                  <c:v>35.78372642371643</c:v>
                </c:pt>
                <c:pt idx="12">
                  <c:v>35.81822092255862</c:v>
                </c:pt>
                <c:pt idx="13">
                  <c:v>35.85405449076238</c:v>
                </c:pt>
                <c:pt idx="14">
                  <c:v>35.89090583637945</c:v>
                </c:pt>
                <c:pt idx="15">
                  <c:v>35.92845674998779</c:v>
                </c:pt>
                <c:pt idx="16">
                  <c:v>35.966395246787854</c:v>
                </c:pt>
                <c:pt idx="17">
                  <c:v>36.004418225311014</c:v>
                </c:pt>
                <c:pt idx="18">
                  <c:v>36.04223365660192</c:v>
                </c:pt>
                <c:pt idx="19">
                  <c:v>36.079562332242034</c:v>
                </c:pt>
                <c:pt idx="20">
                  <c:v>36.11613920967136</c:v>
                </c:pt>
                <c:pt idx="21">
                  <c:v>36.151714399441786</c:v>
                </c:pt>
                <c:pt idx="22">
                  <c:v>36.1860538419385</c:v>
                </c:pt>
                <c:pt idx="23">
                  <c:v>36.21893972142108</c:v>
                </c:pt>
                <c:pt idx="24">
                  <c:v>36.25017066362504</c:v>
                </c:pt>
                <c:pt idx="25">
                  <c:v>36.27956176021887</c:v>
                </c:pt>
                <c:pt idx="26">
                  <c:v>36.30694445963166</c:v>
                </c:pt>
                <c:pt idx="27">
                  <c:v>36.33216635955309</c:v>
                </c:pt>
                <c:pt idx="28">
                  <c:v>36.35509093206467</c:v>
                </c:pt>
                <c:pt idx="29">
                  <c:v>36.375597208109056</c:v>
                </c:pt>
                <c:pt idx="30">
                  <c:v>36.393579443987356</c:v>
                </c:pt>
                <c:pt idx="31">
                  <c:v>36.40894678888078</c:v>
                </c:pt>
                <c:pt idx="32">
                  <c:v>36.42162296906229</c:v>
                </c:pt>
                <c:pt idx="33">
                  <c:v>36.43154600150505</c:v>
                </c:pt>
                <c:pt idx="34">
                  <c:v>36.438667946984864</c:v>
                </c:pt>
                <c:pt idx="35">
                  <c:v>36.44295471048416</c:v>
                </c:pt>
                <c:pt idx="36">
                  <c:v>36.44438589488596</c:v>
                </c:pt>
              </c:numCache>
            </c:numRef>
          </c:yVal>
          <c:smooth val="0"/>
        </c:ser>
        <c:axId val="36542657"/>
        <c:axId val="60448458"/>
      </c:scatterChart>
      <c:valAx>
        <c:axId val="36542657"/>
        <c:scaling>
          <c:orientation val="minMax"/>
          <c:max val="700"/>
          <c:min val="0"/>
        </c:scaling>
        <c:axPos val="t"/>
        <c:title>
          <c:tx>
            <c:rich>
              <a:bodyPr vert="horz" rot="0" anchor="ctr"/>
              <a:lstStyle/>
              <a:p>
                <a:pPr algn="ctr">
                  <a:defRPr/>
                </a:pPr>
                <a:r>
                  <a:rPr lang="en-US" cap="none" sz="800" b="1" i="0" u="none" baseline="0">
                    <a:latin typeface="Arial"/>
                    <a:ea typeface="Arial"/>
                    <a:cs typeface="Arial"/>
                  </a:rPr>
                  <a:t>Excess delay (usec)</a:t>
                </a:r>
              </a:p>
            </c:rich>
          </c:tx>
          <c:layout/>
          <c:overlay val="0"/>
          <c:spPr>
            <a:noFill/>
            <a:ln>
              <a:noFill/>
            </a:ln>
          </c:spPr>
        </c:title>
        <c:majorGridlines>
          <c:spPr>
            <a:ln w="3175">
              <a:solidFill>
                <a:srgbClr val="969696"/>
              </a:solidFill>
              <a:prstDash val="dash"/>
            </a:ln>
          </c:spPr>
        </c:majorGridlines>
        <c:delete val="0"/>
        <c:numFmt formatCode="0" sourceLinked="0"/>
        <c:majorTickMark val="out"/>
        <c:minorTickMark val="none"/>
        <c:tickLblPos val="nextTo"/>
        <c:crossAx val="60448458"/>
        <c:crosses val="max"/>
        <c:crossBetween val="midCat"/>
        <c:dispUnits/>
      </c:valAx>
      <c:valAx>
        <c:axId val="60448458"/>
        <c:scaling>
          <c:orientation val="maxMin"/>
          <c:min val="0"/>
        </c:scaling>
        <c:axPos val="l"/>
        <c:title>
          <c:tx>
            <c:rich>
              <a:bodyPr vert="horz" rot="-5400000" anchor="ctr"/>
              <a:lstStyle/>
              <a:p>
                <a:pPr algn="ctr">
                  <a:defRPr/>
                </a:pPr>
                <a:r>
                  <a:rPr lang="en-US" cap="none" sz="800" b="1" i="0" u="none" baseline="0">
                    <a:latin typeface="Arial"/>
                    <a:ea typeface="Arial"/>
                    <a:cs typeface="Arial"/>
                  </a:rPr>
                  <a:t>Attenuation (dB)</a:t>
                </a:r>
              </a:p>
            </c:rich>
          </c:tx>
          <c:layout/>
          <c:overlay val="0"/>
          <c:spPr>
            <a:noFill/>
            <a:ln>
              <a:noFill/>
            </a:ln>
          </c:spPr>
        </c:title>
        <c:majorGridlines/>
        <c:delete val="0"/>
        <c:numFmt formatCode="0" sourceLinked="0"/>
        <c:majorTickMark val="out"/>
        <c:minorTickMark val="none"/>
        <c:tickLblPos val="nextTo"/>
        <c:crossAx val="36542657"/>
        <c:crosses val="max"/>
        <c:crossBetween val="midCat"/>
        <c:dispUnits/>
      </c:valAx>
      <c:spPr>
        <a:solidFill>
          <a:srgbClr val="FFFFFF"/>
        </a:solidFill>
        <a:ln w="254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Multipath scatter plot
(Free space and CPE antenna directivity)</a:t>
            </a:r>
          </a:p>
        </c:rich>
      </c:tx>
      <c:layout/>
      <c:spPr>
        <a:noFill/>
        <a:ln>
          <a:noFill/>
        </a:ln>
      </c:spPr>
    </c:title>
    <c:plotArea>
      <c:layout>
        <c:manualLayout>
          <c:xMode val="edge"/>
          <c:yMode val="edge"/>
          <c:x val="0.04225"/>
          <c:y val="0.0965"/>
          <c:w val="0.88"/>
          <c:h val="0.849"/>
        </c:manualLayout>
      </c:layout>
      <c:scatterChart>
        <c:scatterStyle val="lineMarker"/>
        <c:varyColors val="0"/>
        <c:ser>
          <c:idx val="0"/>
          <c:order val="0"/>
          <c:tx>
            <c:strRef>
              <c:f>'Echo-Geometry-Return'!$B$18</c:f>
              <c:strCache>
                <c:ptCount val="1"/>
                <c:pt idx="0">
                  <c:v>0.1</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'Echo-Geometry-Return'!$B$60:$B$96</c:f>
              <c:numCache>
                <c:ptCount val="37"/>
                <c:pt idx="0">
                  <c:v>5.639577693727915E-10</c:v>
                </c:pt>
                <c:pt idx="1">
                  <c:v>0.0012812215620231864</c:v>
                </c:pt>
                <c:pt idx="2">
                  <c:v>0.00511483828857943</c:v>
                </c:pt>
                <c:pt idx="3">
                  <c:v>0.011470792138924917</c:v>
                </c:pt>
                <c:pt idx="4">
                  <c:v>0.02029927154714173</c:v>
                </c:pt>
                <c:pt idx="5">
                  <c:v>0.031531135824784215</c:v>
                </c:pt>
                <c:pt idx="6">
                  <c:v>0.04507850269437341</c:v>
                </c:pt>
                <c:pt idx="7">
                  <c:v>0.06083549247122141</c:v>
                </c:pt>
                <c:pt idx="8">
                  <c:v>0.07867912077404782</c:v>
                </c:pt>
                <c:pt idx="9">
                  <c:v>0.09847033015051447</c:v>
                </c:pt>
                <c:pt idx="10">
                  <c:v>0.12005514968350303</c:v>
                </c:pt>
                <c:pt idx="11">
                  <c:v>0.14326597051350495</c:v>
                </c:pt>
                <c:pt idx="12">
                  <c:v>0.16792292428199573</c:v>
                </c:pt>
                <c:pt idx="13">
                  <c:v>0.19383535077938183</c:v>
                </c:pt>
                <c:pt idx="14">
                  <c:v>0.22080334056903203</c:v>
                </c:pt>
                <c:pt idx="15">
                  <c:v>0.24861933805087352</c:v>
                </c:pt>
                <c:pt idx="16">
                  <c:v>0.2770697903169269</c:v>
                </c:pt>
                <c:pt idx="17">
                  <c:v>0.30593682722257043</c:v>
                </c:pt>
                <c:pt idx="18">
                  <c:v>0.334999958335415</c:v>
                </c:pt>
                <c:pt idx="19">
                  <c:v>0.36403777281016403</c:v>
                </c:pt>
                <c:pt idx="20">
                  <c:v>0.392829628751444</c:v>
                </c:pt>
                <c:pt idx="21">
                  <c:v>0.42115731924664485</c:v>
                </c:pt>
                <c:pt idx="22">
                  <c:v>0.4488067029555095</c:v>
                </c:pt>
                <c:pt idx="23">
                  <c:v>0.4755692879119463</c:v>
                </c:pt>
                <c:pt idx="24">
                  <c:v>0.5012437580059567</c:v>
                </c:pt>
                <c:pt idx="25">
                  <c:v>0.5256374324522877</c:v>
                </c:pt>
                <c:pt idx="26">
                  <c:v>0.5485676493999847</c:v>
                </c:pt>
                <c:pt idx="27">
                  <c:v>0.5698630656812517</c:v>
                </c:pt>
                <c:pt idx="28">
                  <c:v>0.589364865524189</c:v>
                </c:pt>
                <c:pt idx="29">
                  <c:v>0.6069278718570164</c:v>
                </c:pt>
                <c:pt idx="30">
                  <c:v>0.6224215545996911</c:v>
                </c:pt>
                <c:pt idx="31">
                  <c:v>0.6357309310721131</c:v>
                </c:pt>
                <c:pt idx="32">
                  <c:v>0.6467573543411239</c:v>
                </c:pt>
                <c:pt idx="33">
                  <c:v>0.6554191859825547</c:v>
                </c:pt>
                <c:pt idx="34">
                  <c:v>0.6616523503500282</c:v>
                </c:pt>
                <c:pt idx="35">
                  <c:v>0.6654107680245266</c:v>
                </c:pt>
                <c:pt idx="36">
                  <c:v>0.6666666667963443</c:v>
                </c:pt>
              </c:numCache>
            </c:numRef>
          </c:xVal>
          <c:yVal>
            <c:numRef>
              <c:f>'Echo-Geometry-Return'!$B$142:$B$178</c:f>
              <c:numCache>
                <c:ptCount val="37"/>
                <c:pt idx="0">
                  <c:v>10.000000000180028</c:v>
                </c:pt>
                <c:pt idx="1">
                  <c:v>10.083122549181738</c:v>
                </c:pt>
                <c:pt idx="2">
                  <c:v>10.333759756883987</c:v>
                </c:pt>
                <c:pt idx="3">
                  <c:v>10.75579960172384</c:v>
                </c:pt>
                <c:pt idx="4">
                  <c:v>11.355997084878386</c:v>
                </c:pt>
                <c:pt idx="5">
                  <c:v>12.144426821077937</c:v>
                </c:pt>
                <c:pt idx="6">
                  <c:v>13.135206886688097</c:v>
                </c:pt>
                <c:pt idx="7">
                  <c:v>14.347611891796745</c:v>
                </c:pt>
                <c:pt idx="8">
                  <c:v>15.80777945900239</c:v>
                </c:pt>
                <c:pt idx="9">
                  <c:v>17.55137113882385</c:v>
                </c:pt>
                <c:pt idx="10">
                  <c:v>19.627852534390822</c:v>
                </c:pt>
                <c:pt idx="11">
                  <c:v>22.10768670810297</c:v>
                </c:pt>
                <c:pt idx="12">
                  <c:v>25.095146735057952</c:v>
                </c:pt>
                <c:pt idx="13">
                  <c:v>26.050362684422176</c:v>
                </c:pt>
                <c:pt idx="14">
                  <c:v>26.05734647802734</c:v>
                </c:pt>
                <c:pt idx="15">
                  <c:v>26.06454399877903</c:v>
                </c:pt>
                <c:pt idx="16">
                  <c:v>26.071899523090686</c:v>
                </c:pt>
                <c:pt idx="17">
                  <c:v>26.079356389418663</c:v>
                </c:pt>
                <c:pt idx="18">
                  <c:v>26.086857448797517</c:v>
                </c:pt>
                <c:pt idx="19">
                  <c:v>26.09434551025947</c:v>
                </c:pt>
                <c:pt idx="20">
                  <c:v>26.101763777540718</c:v>
                </c:pt>
                <c:pt idx="21">
                  <c:v>26.109056273822716</c:v>
                </c:pt>
                <c:pt idx="22">
                  <c:v>26.1161682516168</c:v>
                </c:pt>
                <c:pt idx="23">
                  <c:v>26.12304658526484</c:v>
                </c:pt>
                <c:pt idx="24">
                  <c:v>26.129640143887457</c:v>
                </c:pt>
                <c:pt idx="25">
                  <c:v>26.135900142956384</c:v>
                </c:pt>
                <c:pt idx="26">
                  <c:v>26.141780472992025</c:v>
                </c:pt>
                <c:pt idx="27">
                  <c:v>26.147238004185333</c:v>
                </c:pt>
                <c:pt idx="28">
                  <c:v>26.152232866010642</c:v>
                </c:pt>
                <c:pt idx="29">
                  <c:v>26.156728701130863</c:v>
                </c:pt>
                <c:pt idx="30">
                  <c:v>26.160692893095867</c:v>
                </c:pt>
                <c:pt idx="31">
                  <c:v>26.164096767500332</c:v>
                </c:pt>
                <c:pt idx="32">
                  <c:v>26.166915766398127</c:v>
                </c:pt>
                <c:pt idx="33">
                  <c:v>26.16912959586935</c:v>
                </c:pt>
                <c:pt idx="34">
                  <c:v>26.170722346705787</c:v>
                </c:pt>
                <c:pt idx="35">
                  <c:v>26.171682588224257</c:v>
                </c:pt>
                <c:pt idx="36">
                  <c:v>26.172003435271478</c:v>
                </c:pt>
              </c:numCache>
            </c:numRef>
          </c:yVal>
          <c:smooth val="0"/>
        </c:ser>
        <c:ser>
          <c:idx val="1"/>
          <c:order val="1"/>
          <c:tx>
            <c:strRef>
              <c:f>'Echo-Geometry-Return'!$C$18</c:f>
              <c:strCache>
                <c:ptCount val="1"/>
                <c:pt idx="0">
                  <c:v>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'Echo-Geometry-Return'!$C$60:$C$96</c:f>
              <c:numCache>
                <c:ptCount val="37"/>
                <c:pt idx="0">
                  <c:v>2.0012554576472516E-09</c:v>
                </c:pt>
                <c:pt idx="1">
                  <c:v>0.006675264694446052</c:v>
                </c:pt>
                <c:pt idx="2">
                  <c:v>0.02664185770273164</c:v>
                </c:pt>
                <c:pt idx="3">
                  <c:v>0.059722933774638186</c:v>
                </c:pt>
                <c:pt idx="4">
                  <c:v>0.10562625799418394</c:v>
                </c:pt>
                <c:pt idx="5">
                  <c:v>0.16394789954292222</c:v>
                </c:pt>
                <c:pt idx="6">
                  <c:v>0.23417727238846572</c:v>
                </c:pt>
                <c:pt idx="7">
                  <c:v>0.3157033999653673</c:v>
                </c:pt>
                <c:pt idx="8">
                  <c:v>0.40782225604956446</c:v>
                </c:pt>
                <c:pt idx="9">
                  <c:v>0.5097450157607261</c:v>
                </c:pt>
                <c:pt idx="10">
                  <c:v>0.6206070393643515</c:v>
                </c:pt>
                <c:pt idx="11">
                  <c:v>0.739477407239632</c:v>
                </c:pt>
                <c:pt idx="12">
                  <c:v>0.8653688265718884</c:v>
                </c:pt>
                <c:pt idx="13">
                  <c:v>0.9972477382394492</c:v>
                </c:pt>
                <c:pt idx="14">
                  <c:v>1.134044464977908</c:v>
                </c:pt>
                <c:pt idx="15">
                  <c:v>1.2746632580772814</c:v>
                </c:pt>
                <c:pt idx="16">
                  <c:v>1.4179921184242932</c:v>
                </c:pt>
                <c:pt idx="17">
                  <c:v>1.5629122875193544</c:v>
                </c:pt>
                <c:pt idx="18">
                  <c:v>1.7083073241679791</c:v>
                </c:pt>
                <c:pt idx="19">
                  <c:v>1.8530717020213436</c:v>
                </c:pt>
                <c:pt idx="20">
                  <c:v>1.9961188813517992</c:v>
                </c:pt>
                <c:pt idx="21">
                  <c:v>2.136388824914963</c:v>
                </c:pt>
                <c:pt idx="22">
                  <c:v>2.2728549421625566</c:v>
                </c:pt>
                <c:pt idx="23">
                  <c:v>2.4045304582766334</c:v>
                </c:pt>
                <c:pt idx="24">
                  <c:v>2.5304742144719823</c:v>
                </c:pt>
                <c:pt idx="25">
                  <c:v>2.6497959138355043</c:v>
                </c:pt>
                <c:pt idx="26">
                  <c:v>2.7616608327866743</c:v>
                </c:pt>
                <c:pt idx="27">
                  <c:v>2.8652940222477064</c:v>
                </c:pt>
                <c:pt idx="28">
                  <c:v>2.959984025023565</c:v>
                </c:pt>
                <c:pt idx="29">
                  <c:v>3.045086136941186</c:v>
                </c:pt>
                <c:pt idx="30">
                  <c:v>3.12002523920197</c:v>
                </c:pt>
                <c:pt idx="31">
                  <c:v>3.18429822837152</c:v>
                </c:pt>
                <c:pt idx="32">
                  <c:v>3.2374760686494852</c:v>
                </c:pt>
                <c:pt idx="33">
                  <c:v>3.2792054886936306</c:v>
                </c:pt>
                <c:pt idx="34">
                  <c:v>3.309210342450791</c:v>
                </c:pt>
                <c:pt idx="35">
                  <c:v>3.3272926502907003</c:v>
                </c:pt>
                <c:pt idx="36">
                  <c:v>3.3333333332860646</c:v>
                </c:pt>
              </c:numCache>
            </c:numRef>
          </c:xVal>
          <c:yVal>
            <c:numRef>
              <c:f>'Echo-Geometry-Return'!$C$142:$C$178</c:f>
              <c:numCache>
                <c:ptCount val="37"/>
                <c:pt idx="0">
                  <c:v>10.000000000554556</c:v>
                </c:pt>
                <c:pt idx="1">
                  <c:v>10.08452794335535</c:v>
                </c:pt>
                <c:pt idx="2">
                  <c:v>10.339366525737985</c:v>
                </c:pt>
                <c:pt idx="3">
                  <c:v>10.768359574357433</c:v>
                </c:pt>
                <c:pt idx="4">
                  <c:v>11.378189401907429</c:v>
                </c:pt>
                <c:pt idx="5">
                  <c:v>12.17883070948185</c:v>
                </c:pt>
                <c:pt idx="6">
                  <c:v>13.18427620570424</c:v>
                </c:pt>
                <c:pt idx="7">
                  <c:v>14.413651848049629</c:v>
                </c:pt>
                <c:pt idx="8">
                  <c:v>15.892925816959085</c:v>
                </c:pt>
                <c:pt idx="9">
                  <c:v>17.65757217334476</c:v>
                </c:pt>
                <c:pt idx="10">
                  <c:v>19.75685388967205</c:v>
                </c:pt>
                <c:pt idx="11">
                  <c:v>22.261019245607336</c:v>
                </c:pt>
                <c:pt idx="12">
                  <c:v>25.27411737562344</c:v>
                </c:pt>
                <c:pt idx="13">
                  <c:v>26.25604817953626</c:v>
                </c:pt>
                <c:pt idx="14">
                  <c:v>26.29058998446009</c:v>
                </c:pt>
                <c:pt idx="15">
                  <c:v>26.32595428080835</c:v>
                </c:pt>
                <c:pt idx="16">
                  <c:v>26.36185256811391</c:v>
                </c:pt>
                <c:pt idx="17">
                  <c:v>26.397999195838132</c:v>
                </c:pt>
                <c:pt idx="18">
                  <c:v>26.43411372914224</c:v>
                </c:pt>
                <c:pt idx="19">
                  <c:v>26.469923046577414</c:v>
                </c:pt>
                <c:pt idx="20">
                  <c:v>26.505163168884764</c:v>
                </c:pt>
                <c:pt idx="21">
                  <c:v>26.539580825708505</c:v>
                </c:pt>
                <c:pt idx="22">
                  <c:v>26.57293477314466</c:v>
                </c:pt>
                <c:pt idx="23">
                  <c:v>26.604996879697858</c:v>
                </c:pt>
                <c:pt idx="24">
                  <c:v>26.635553001493065</c:v>
                </c:pt>
                <c:pt idx="25">
                  <c:v>26.66440366962745</c:v>
                </c:pt>
                <c:pt idx="26">
                  <c:v>26.691364613517244</c:v>
                </c:pt>
                <c:pt idx="27">
                  <c:v>26.716267144173013</c:v>
                </c:pt>
                <c:pt idx="28">
                  <c:v>26.73895842069893</c:v>
                </c:pt>
                <c:pt idx="29">
                  <c:v>26.759301622120468</c:v>
                </c:pt>
                <c:pt idx="30">
                  <c:v>26.77717604504445</c:v>
                </c:pt>
                <c:pt idx="31">
                  <c:v>26.79247714576896</c:v>
                </c:pt>
                <c:pt idx="32">
                  <c:v>26.805116543388078</c:v>
                </c:pt>
                <c:pt idx="33">
                  <c:v>26.81502199825567</c:v>
                </c:pt>
                <c:pt idx="34">
                  <c:v>26.822137377940706</c:v>
                </c:pt>
                <c:pt idx="35">
                  <c:v>26.826422620562944</c:v>
                </c:pt>
                <c:pt idx="36">
                  <c:v>26.827853703153302</c:v>
                </c:pt>
              </c:numCache>
            </c:numRef>
          </c:yVal>
          <c:smooth val="0"/>
        </c:ser>
        <c:ser>
          <c:idx val="2"/>
          <c:order val="2"/>
          <c:tx>
            <c:strRef>
              <c:f>'Echo-Geometry-Return'!$D$18</c:f>
              <c:strCache>
                <c:ptCount val="1"/>
                <c:pt idx="0">
                  <c:v>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'Echo-Geometry-Return'!$D$60:$D$96</c:f>
              <c:numCache>
                <c:ptCount val="37"/>
                <c:pt idx="0">
                  <c:v>-6.68520054129355E-10</c:v>
                </c:pt>
                <c:pt idx="1">
                  <c:v>0.014090401780855188</c:v>
                </c:pt>
                <c:pt idx="2">
                  <c:v>0.056214912829162245</c:v>
                </c:pt>
                <c:pt idx="3">
                  <c:v>0.12593631080083156</c:v>
                </c:pt>
                <c:pt idx="4">
                  <c:v>0.22253529777661524</c:v>
                </c:pt>
                <c:pt idx="5">
                  <c:v>0.3450241682163421</c:v>
                </c:pt>
                <c:pt idx="6">
                  <c:v>0.49216510010968645</c:v>
                </c:pt>
                <c:pt idx="7">
                  <c:v>0.6624923090482919</c:v>
                </c:pt>
                <c:pt idx="8">
                  <c:v>0.8543371951389982</c:v>
                </c:pt>
                <c:pt idx="9">
                  <c:v>1.0658555645670968</c:v>
                </c:pt>
                <c:pt idx="10">
                  <c:v>1.295056018175913</c:v>
                </c:pt>
                <c:pt idx="11">
                  <c:v>1.5398286603143951</c:v>
                </c:pt>
                <c:pt idx="12">
                  <c:v>1.797973380564848</c:v>
                </c:pt>
                <c:pt idx="13">
                  <c:v>2.067227085398435</c:v>
                </c:pt>
                <c:pt idx="14">
                  <c:v>2.345289393165568</c:v>
                </c:pt>
                <c:pt idx="15">
                  <c:v>2.6298464425762567</c:v>
                </c:pt>
                <c:pt idx="16">
                  <c:v>2.918592592883395</c:v>
                </c:pt>
                <c:pt idx="17">
                  <c:v>3.2092499070576608</c:v>
                </c:pt>
                <c:pt idx="18">
                  <c:v>3.4995854037363</c:v>
                </c:pt>
                <c:pt idx="19">
                  <c:v>3.7874261383585583</c:v>
                </c:pt>
                <c:pt idx="20">
                  <c:v>4.070672229179841</c:v>
                </c:pt>
                <c:pt idx="21">
                  <c:v>4.347307981533841</c:v>
                </c:pt>
                <c:pt idx="22">
                  <c:v>4.615411286258257</c:v>
                </c:pt>
                <c:pt idx="23">
                  <c:v>4.8731614783909905</c:v>
                </c:pt>
                <c:pt idx="24">
                  <c:v>5.118845842842461</c:v>
                </c:pt>
                <c:pt idx="25">
                  <c:v>5.350864947302991</c:v>
                </c:pt>
                <c:pt idx="26">
                  <c:v>5.567736971357557</c:v>
                </c:pt>
                <c:pt idx="27">
                  <c:v>5.768101186474794</c:v>
                </c:pt>
                <c:pt idx="28">
                  <c:v>5.950720725642018</c:v>
                </c:pt>
                <c:pt idx="29">
                  <c:v>6.114484765008061</c:v>
                </c:pt>
                <c:pt idx="30">
                  <c:v>6.258410223727366</c:v>
                </c:pt>
                <c:pt idx="31">
                  <c:v>6.3816430727752</c:v>
                </c:pt>
                <c:pt idx="32">
                  <c:v>6.483459329113662</c:v>
                </c:pt>
                <c:pt idx="33">
                  <c:v>6.563265798366753</c:v>
                </c:pt>
                <c:pt idx="34">
                  <c:v>6.620600617115328</c:v>
                </c:pt>
                <c:pt idx="35">
                  <c:v>6.655133634979057</c:v>
                </c:pt>
                <c:pt idx="36">
                  <c:v>6.666666666418575</c:v>
                </c:pt>
              </c:numCache>
            </c:numRef>
          </c:xVal>
          <c:yVal>
            <c:numRef>
              <c:f>'Echo-Geometry-Return'!$D$142:$D$178</c:f>
              <c:numCache>
                <c:ptCount val="37"/>
                <c:pt idx="0">
                  <c:v>9.999999999858874</c:v>
                </c:pt>
                <c:pt idx="1">
                  <c:v>10.086459553567222</c:v>
                </c:pt>
                <c:pt idx="2">
                  <c:v>10.347063009448078</c:v>
                </c:pt>
                <c:pt idx="3">
                  <c:v>10.78556532645758</c:v>
                </c:pt>
                <c:pt idx="4">
                  <c:v>11.408503982150133</c:v>
                </c:pt>
                <c:pt idx="5">
                  <c:v>12.225657574839467</c:v>
                </c:pt>
                <c:pt idx="6">
                  <c:v>13.250777606301584</c:v>
                </c:pt>
                <c:pt idx="7">
                  <c:v>14.502710986479046</c:v>
                </c:pt>
                <c:pt idx="8">
                  <c:v>16.007116965687413</c:v>
                </c:pt>
                <c:pt idx="9">
                  <c:v>17.79913903433092</c:v>
                </c:pt>
                <c:pt idx="10">
                  <c:v>19.927696095835124</c:v>
                </c:pt>
                <c:pt idx="11">
                  <c:v>22.46268657049962</c:v>
                </c:pt>
                <c:pt idx="12">
                  <c:v>25.507810952329017</c:v>
                </c:pt>
                <c:pt idx="13">
                  <c:v>26.52262784046621</c:v>
                </c:pt>
                <c:pt idx="14">
                  <c:v>26.590586720455757</c:v>
                </c:pt>
                <c:pt idx="15">
                  <c:v>26.659586774570865</c:v>
                </c:pt>
                <c:pt idx="16">
                  <c:v>26.729046772897753</c:v>
                </c:pt>
                <c:pt idx="17">
                  <c:v>26.7984099927053</c:v>
                </c:pt>
                <c:pt idx="18">
                  <c:v>26.867147791436395</c:v>
                </c:pt>
                <c:pt idx="19">
                  <c:v>26.934762155992885</c:v>
                </c:pt>
                <c:pt idx="20">
                  <c:v>27.000787352599257</c:v>
                </c:pt>
                <c:pt idx="21">
                  <c:v>27.064790809685732</c:v>
                </c:pt>
                <c:pt idx="22">
                  <c:v>27.126373366321303</c:v>
                </c:pt>
                <c:pt idx="23">
                  <c:v>27.185169012906954</c:v>
                </c:pt>
                <c:pt idx="24">
                  <c:v>27.24084424105395</c:v>
                </c:pt>
                <c:pt idx="25">
                  <c:v>27.293097107458514</c:v>
                </c:pt>
                <c:pt idx="26">
                  <c:v>27.34165610344038</c:v>
                </c:pt>
                <c:pt idx="27">
                  <c:v>27.386278908606542</c:v>
                </c:pt>
                <c:pt idx="28">
                  <c:v>27.426751094507477</c:v>
                </c:pt>
                <c:pt idx="29">
                  <c:v>27.46288483259939</c:v>
                </c:pt>
                <c:pt idx="30">
                  <c:v>27.49451765054711</c:v>
                </c:pt>
                <c:pt idx="31">
                  <c:v>27.521511271985663</c:v>
                </c:pt>
                <c:pt idx="32">
                  <c:v>27.54375056728624</c:v>
                </c:pt>
                <c:pt idx="33">
                  <c:v>27.561142636556845</c:v>
                </c:pt>
                <c:pt idx="34">
                  <c:v>27.573616040914466</c:v>
                </c:pt>
                <c:pt idx="35">
                  <c:v>27.581120193835655</c:v>
                </c:pt>
                <c:pt idx="36">
                  <c:v>27.58362492089862</c:v>
                </c:pt>
              </c:numCache>
            </c:numRef>
          </c:yVal>
          <c:smooth val="0"/>
        </c:ser>
        <c:ser>
          <c:idx val="3"/>
          <c:order val="3"/>
          <c:tx>
            <c:strRef>
              <c:f>'Echo-Geometry-Return'!$E$18</c:f>
              <c:strCache>
                <c:ptCount val="1"/>
                <c:pt idx="0">
                  <c:v>5.0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numRef>
              <c:f>'Echo-Geometry-Return'!$E$60:$E$96</c:f>
              <c:numCache>
                <c:ptCount val="37"/>
                <c:pt idx="0">
                  <c:v>1.3921959881220878E-09</c:v>
                </c:pt>
                <c:pt idx="1">
                  <c:v>0.1263643584095142</c:v>
                </c:pt>
                <c:pt idx="2">
                  <c:v>0.4989399992411118</c:v>
                </c:pt>
                <c:pt idx="3">
                  <c:v>1.0995363826605657</c:v>
                </c:pt>
                <c:pt idx="4">
                  <c:v>1.901746752485387</c:v>
                </c:pt>
                <c:pt idx="5">
                  <c:v>2.8750895652062645</c:v>
                </c:pt>
                <c:pt idx="6">
                  <c:v>3.9885612487912665</c:v>
                </c:pt>
                <c:pt idx="7">
                  <c:v>5.213003138657383</c:v>
                </c:pt>
                <c:pt idx="8">
                  <c:v>6.5223047752595305</c:v>
                </c:pt>
                <c:pt idx="9">
                  <c:v>7.893762636798343</c:v>
                </c:pt>
                <c:pt idx="10">
                  <c:v>9.307944662121734</c:v>
                </c:pt>
                <c:pt idx="11">
                  <c:v>10.748324440166222</c:v>
                </c:pt>
                <c:pt idx="12">
                  <c:v>12.20084679281462</c:v>
                </c:pt>
                <c:pt idx="13">
                  <c:v>13.65350883596415</c:v>
                </c:pt>
                <c:pt idx="14">
                  <c:v>15.095992343811714</c:v>
                </c:pt>
                <c:pt idx="15">
                  <c:v>16.5193570799094</c:v>
                </c:pt>
                <c:pt idx="16">
                  <c:v>17.915792315582788</c:v>
                </c:pt>
                <c:pt idx="17">
                  <c:v>19.27841887676784</c:v>
                </c:pt>
                <c:pt idx="18">
                  <c:v>20.60113295832983</c:v>
                </c:pt>
                <c:pt idx="19">
                  <c:v>21.878483521819472</c:v>
                </c:pt>
                <c:pt idx="20">
                  <c:v>23.105576273841613</c:v>
                </c:pt>
                <c:pt idx="21">
                  <c:v>24.27799850072075</c:v>
                </c:pt>
                <c:pt idx="22">
                  <c:v>25.39176019837259</c:v>
                </c:pt>
                <c:pt idx="23">
                  <c:v>26.44324791533459</c:v>
                </c:pt>
                <c:pt idx="24">
                  <c:v>27.429188517743178</c:v>
                </c:pt>
                <c:pt idx="25">
                  <c:v>28.34662070928547</c:v>
                </c:pt>
                <c:pt idx="26">
                  <c:v>29.192872625569517</c:v>
                </c:pt>
                <c:pt idx="27">
                  <c:v>29.96554419886356</c:v>
                </c:pt>
                <c:pt idx="28">
                  <c:v>30.662493279853727</c:v>
                </c:pt>
                <c:pt idx="29">
                  <c:v>31.28182472761779</c:v>
                </c:pt>
                <c:pt idx="30">
                  <c:v>31.821881852940166</c:v>
                </c:pt>
                <c:pt idx="31">
                  <c:v>32.28123973546493</c:v>
                </c:pt>
                <c:pt idx="32">
                  <c:v>32.65870004127816</c:v>
                </c:pt>
                <c:pt idx="33">
                  <c:v>32.95328705144814</c:v>
                </c:pt>
                <c:pt idx="34">
                  <c:v>33.16424467929527</c:v>
                </c:pt>
                <c:pt idx="35">
                  <c:v>33.291034308944944</c:v>
                </c:pt>
                <c:pt idx="36">
                  <c:v>33.333333332037924</c:v>
                </c:pt>
              </c:numCache>
            </c:numRef>
          </c:xVal>
          <c:yVal>
            <c:numRef>
              <c:f>'Echo-Geometry-Return'!$E$142:$E$178</c:f>
              <c:numCache>
                <c:ptCount val="37"/>
                <c:pt idx="0">
                  <c:v>10.000000000395849</c:v>
                </c:pt>
                <c:pt idx="1">
                  <c:v>10.115654049416388</c:v>
                </c:pt>
                <c:pt idx="2">
                  <c:v>10.461475762679788</c:v>
                </c:pt>
                <c:pt idx="3">
                  <c:v>11.034700575901592</c:v>
                </c:pt>
                <c:pt idx="4">
                  <c:v>11.83263953109444</c:v>
                </c:pt>
                <c:pt idx="5">
                  <c:v>12.85483170027004</c:v>
                </c:pt>
                <c:pt idx="6">
                  <c:v>14.105167146608581</c:v>
                </c:pt>
                <c:pt idx="7">
                  <c:v>15.593861284194785</c:v>
                </c:pt>
                <c:pt idx="8">
                  <c:v>17.33952210256374</c:v>
                </c:pt>
                <c:pt idx="9">
                  <c:v>19.371829870928238</c:v>
                </c:pt>
                <c:pt idx="10">
                  <c:v>21.735654504560507</c:v>
                </c:pt>
                <c:pt idx="11">
                  <c:v>24.49801839889198</c:v>
                </c:pt>
                <c:pt idx="12">
                  <c:v>27.76067530189284</c:v>
                </c:pt>
                <c:pt idx="13">
                  <c:v>28.981950264470314</c:v>
                </c:pt>
                <c:pt idx="14">
                  <c:v>29.244593535107747</c:v>
                </c:pt>
                <c:pt idx="15">
                  <c:v>29.496197113684257</c:v>
                </c:pt>
                <c:pt idx="16">
                  <c:v>29.73615430198707</c:v>
                </c:pt>
                <c:pt idx="17">
                  <c:v>29.964080414695285</c:v>
                </c:pt>
                <c:pt idx="18">
                  <c:v>30.179752804999573</c:v>
                </c:pt>
                <c:pt idx="19">
                  <c:v>30.383065868452853</c:v>
                </c:pt>
                <c:pt idx="20">
                  <c:v>30.573997387335883</c:v>
                </c:pt>
                <c:pt idx="21">
                  <c:v>30.75258339791519</c:v>
                </c:pt>
                <c:pt idx="22">
                  <c:v>30.918899437450456</c:v>
                </c:pt>
                <c:pt idx="23">
                  <c:v>31.073046557941396</c:v>
                </c:pt>
                <c:pt idx="24">
                  <c:v>31.215140899616582</c:v>
                </c:pt>
                <c:pt idx="25">
                  <c:v>31.34530592344695</c:v>
                </c:pt>
                <c:pt idx="26">
                  <c:v>31.463666631031373</c:v>
                </c:pt>
                <c:pt idx="27">
                  <c:v>31.57034527076083</c:v>
                </c:pt>
                <c:pt idx="28">
                  <c:v>31.665458155958056</c:v>
                </c:pt>
                <c:pt idx="29">
                  <c:v>31.749113314978278</c:v>
                </c:pt>
                <c:pt idx="30">
                  <c:v>31.82140876350747</c:v>
                </c:pt>
                <c:pt idx="31">
                  <c:v>31.882431241806497</c:v>
                </c:pt>
                <c:pt idx="32">
                  <c:v>31.932255299086314</c:v>
                </c:pt>
                <c:pt idx="33">
                  <c:v>31.970942637013817</c:v>
                </c:pt>
                <c:pt idx="34">
                  <c:v>31.998541647100197</c:v>
                </c:pt>
                <c:pt idx="35">
                  <c:v>32.01508709432862</c:v>
                </c:pt>
                <c:pt idx="36">
                  <c:v>32.02059991311084</c:v>
                </c:pt>
              </c:numCache>
            </c:numRef>
          </c:yVal>
          <c:smooth val="0"/>
        </c:ser>
        <c:ser>
          <c:idx val="4"/>
          <c:order val="4"/>
          <c:tx>
            <c:strRef>
              <c:f>'Echo-Geometry-Return'!$F$18</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numRef>
              <c:f>'Echo-Geometry-Return'!$F$60:$F$96</c:f>
              <c:numCache>
                <c:ptCount val="37"/>
                <c:pt idx="0">
                  <c:v>5.8177641732252525E-05</c:v>
                </c:pt>
                <c:pt idx="1">
                  <c:v>2.907959157689065</c:v>
                </c:pt>
                <c:pt idx="2">
                  <c:v>5.810382849843876</c:v>
                </c:pt>
                <c:pt idx="3">
                  <c:v>8.701746148003439</c:v>
                </c:pt>
                <c:pt idx="4">
                  <c:v>11.576545177795357</c:v>
                </c:pt>
                <c:pt idx="5">
                  <c:v>14.42930759587353</c:v>
                </c:pt>
                <c:pt idx="6">
                  <c:v>17.254603006834717</c:v>
                </c:pt>
                <c:pt idx="7">
                  <c:v>20.047053300284873</c:v>
                </c:pt>
                <c:pt idx="8">
                  <c:v>22.80134288837791</c:v>
                </c:pt>
                <c:pt idx="9">
                  <c:v>25.51222882433932</c:v>
                </c:pt>
                <c:pt idx="10">
                  <c:v>28.174550782713297</c:v>
                </c:pt>
                <c:pt idx="11">
                  <c:v>30.7832408823356</c:v>
                </c:pt>
                <c:pt idx="12">
                  <c:v>33.333333333333336</c:v>
                </c:pt>
                <c:pt idx="13">
                  <c:v>35.81997388978825</c:v>
                </c:pt>
                <c:pt idx="14">
                  <c:v>38.23842909006974</c:v>
                </c:pt>
                <c:pt idx="15">
                  <c:v>40.584095267248046</c:v>
                </c:pt>
                <c:pt idx="16">
                  <c:v>42.85250731243596</c:v>
                </c:pt>
                <c:pt idx="17">
                  <c:v>45.03934717437735</c:v>
                </c:pt>
                <c:pt idx="18">
                  <c:v>47.14045207910317</c:v>
                </c:pt>
                <c:pt idx="19">
                  <c:v>49.15182245400828</c:v>
                </c:pt>
                <c:pt idx="20">
                  <c:v>51.06962954126521</c:v>
                </c:pt>
                <c:pt idx="21">
                  <c:v>52.89022268608235</c:v>
                </c:pt>
                <c:pt idx="22">
                  <c:v>54.610136285932796</c:v>
                </c:pt>
                <c:pt idx="23">
                  <c:v>56.226096387525715</c:v>
                </c:pt>
                <c:pt idx="24">
                  <c:v>57.73502691896258</c:v>
                </c:pt>
                <c:pt idx="25">
                  <c:v>59.134055545214814</c:v>
                </c:pt>
                <c:pt idx="26">
                  <c:v>60.42051913577666</c:v>
                </c:pt>
                <c:pt idx="27">
                  <c:v>61.59196883408579</c:v>
                </c:pt>
                <c:pt idx="28">
                  <c:v>62.64617471906058</c:v>
                </c:pt>
                <c:pt idx="29">
                  <c:v>63.58113004988183</c:v>
                </c:pt>
                <c:pt idx="30">
                  <c:v>64.3950550859379</c:v>
                </c:pt>
                <c:pt idx="31">
                  <c:v>65.08640047466226</c:v>
                </c:pt>
                <c:pt idx="32">
                  <c:v>65.65385020081388</c:v>
                </c:pt>
                <c:pt idx="33">
                  <c:v>66.0963240915874</c:v>
                </c:pt>
                <c:pt idx="34">
                  <c:v>66.41297987278298</c:v>
                </c:pt>
                <c:pt idx="35">
                  <c:v>66.60321477212418</c:v>
                </c:pt>
                <c:pt idx="36">
                  <c:v>66.66666666483378</c:v>
                </c:pt>
              </c:numCache>
            </c:numRef>
          </c:xVal>
          <c:yVal>
            <c:numRef>
              <c:f>'Echo-Geometry-Return'!$F$142:$F$178</c:f>
              <c:numCache>
                <c:ptCount val="37"/>
                <c:pt idx="0">
                  <c:v>10.00001515975711</c:v>
                </c:pt>
                <c:pt idx="1">
                  <c:v>10.809287348287906</c:v>
                </c:pt>
                <c:pt idx="2">
                  <c:v>11.72809322294164</c:v>
                </c:pt>
                <c:pt idx="3">
                  <c:v>12.767473647908655</c:v>
                </c:pt>
                <c:pt idx="4">
                  <c:v>13.939971876721478</c:v>
                </c:pt>
                <c:pt idx="5">
                  <c:v>15.26040616276435</c:v>
                </c:pt>
                <c:pt idx="6">
                  <c:v>16.746832777013996</c:v>
                </c:pt>
                <c:pt idx="7">
                  <c:v>18.421833424221646</c:v>
                </c:pt>
                <c:pt idx="8">
                  <c:v>20.314351207296053</c:v>
                </c:pt>
                <c:pt idx="9">
                  <c:v>22.46244930728537</c:v>
                </c:pt>
                <c:pt idx="10">
                  <c:v>24.91766600598306</c:v>
                </c:pt>
                <c:pt idx="11">
                  <c:v>27.7522662207992</c:v>
                </c:pt>
                <c:pt idx="12">
                  <c:v>31.072099696478674</c:v>
                </c:pt>
                <c:pt idx="13">
                  <c:v>32.33868419166027</c:v>
                </c:pt>
                <c:pt idx="14">
                  <c:v>32.637259327545834</c:v>
                </c:pt>
                <c:pt idx="15">
                  <c:v>32.917362103871696</c:v>
                </c:pt>
                <c:pt idx="16">
                  <c:v>33.17991037399118</c:v>
                </c:pt>
                <c:pt idx="17">
                  <c:v>33.425719110216</c:v>
                </c:pt>
                <c:pt idx="18">
                  <c:v>33.65551370675726</c:v>
                </c:pt>
                <c:pt idx="19">
                  <c:v>33.86994107394992</c:v>
                </c:pt>
                <c:pt idx="20">
                  <c:v>34.069578941006654</c:v>
                </c:pt>
                <c:pt idx="21">
                  <c:v>34.2549436943408</c:v>
                </c:pt>
                <c:pt idx="22">
                  <c:v>34.426497009804706</c:v>
                </c:pt>
                <c:pt idx="23">
                  <c:v>34.58465148438826</c:v>
                </c:pt>
                <c:pt idx="24">
                  <c:v>34.72977543197341</c:v>
                </c:pt>
                <c:pt idx="25">
                  <c:v>34.8621969757136</c:v>
                </c:pt>
                <c:pt idx="26">
                  <c:v>34.98220754435118</c:v>
                </c:pt>
                <c:pt idx="27">
                  <c:v>35.0900648597074</c:v>
                </c:pt>
                <c:pt idx="28">
                  <c:v>35.185995486488366</c:v>
                </c:pt>
                <c:pt idx="29">
                  <c:v>35.2701970025469</c:v>
                </c:pt>
                <c:pt idx="30">
                  <c:v>35.3428398371401</c:v>
                </c:pt>
                <c:pt idx="31">
                  <c:v>35.40406881600029</c:v>
                </c:pt>
                <c:pt idx="32">
                  <c:v>35.454004444784374</c:v>
                </c:pt>
                <c:pt idx="33">
                  <c:v>35.49274395636313</c:v>
                </c:pt>
                <c:pt idx="34">
                  <c:v>35.52036214220457</c:v>
                </c:pt>
                <c:pt idx="35">
                  <c:v>35.53691198358837</c:v>
                </c:pt>
                <c:pt idx="36">
                  <c:v>35.54242509423405</c:v>
                </c:pt>
              </c:numCache>
            </c:numRef>
          </c:yVal>
          <c:smooth val="0"/>
        </c:ser>
        <c:ser>
          <c:idx val="5"/>
          <c:order val="5"/>
          <c:tx>
            <c:strRef>
              <c:f>'Echo-Geometry-Return'!$G$18</c:f>
              <c:strCache>
                <c:ptCount val="1"/>
                <c:pt idx="0">
                  <c:v>15.0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marker>
          <c:xVal>
            <c:numRef>
              <c:f>'Echo-Geometry-Return'!$G$60:$G$96</c:f>
              <c:numCache>
                <c:ptCount val="37"/>
                <c:pt idx="0">
                  <c:v>33.333333333190126</c:v>
                </c:pt>
                <c:pt idx="1">
                  <c:v>33.709615867786745</c:v>
                </c:pt>
                <c:pt idx="2">
                  <c:v>34.788989946820834</c:v>
                </c:pt>
                <c:pt idx="3">
                  <c:v>36.449445966204365</c:v>
                </c:pt>
                <c:pt idx="4">
                  <c:v>38.548219974375044</c:v>
                </c:pt>
                <c:pt idx="5">
                  <c:v>40.95833508038989</c:v>
                </c:pt>
                <c:pt idx="6">
                  <c:v>43.58059921401065</c:v>
                </c:pt>
                <c:pt idx="7">
                  <c:v>46.34164428779506</c:v>
                </c:pt>
                <c:pt idx="8">
                  <c:v>49.18788487951735</c:v>
                </c:pt>
                <c:pt idx="9">
                  <c:v>52.07977874617689</c:v>
                </c:pt>
                <c:pt idx="10">
                  <c:v>54.987493190755536</c:v>
                </c:pt>
                <c:pt idx="11">
                  <c:v>57.887894894457574</c:v>
                </c:pt>
                <c:pt idx="12">
                  <c:v>60.762521851076514</c:v>
                </c:pt>
                <c:pt idx="13">
                  <c:v>63.596226348976145</c:v>
                </c:pt>
                <c:pt idx="14">
                  <c:v>66.37626299063831</c:v>
                </c:pt>
                <c:pt idx="15">
                  <c:v>69.09166986904498</c:v>
                </c:pt>
                <c:pt idx="16">
                  <c:v>71.73284369232682</c:v>
                </c:pt>
                <c:pt idx="17">
                  <c:v>74.29124448393938</c:v>
                </c:pt>
                <c:pt idx="18">
                  <c:v>76.75918792439982</c:v>
                </c:pt>
                <c:pt idx="19">
                  <c:v>79.12969776189377</c:v>
                </c:pt>
                <c:pt idx="20">
                  <c:v>81.39639994281174</c:v>
                </c:pt>
                <c:pt idx="21">
                  <c:v>83.55344608870828</c:v>
                </c:pt>
                <c:pt idx="22">
                  <c:v>85.59545786113061</c:v>
                </c:pt>
                <c:pt idx="23">
                  <c:v>87.51748635315144</c:v>
                </c:pt>
                <c:pt idx="24">
                  <c:v>89.31498239234458</c:v>
                </c:pt>
                <c:pt idx="25">
                  <c:v>90.98377482901785</c:v>
                </c:pt>
                <c:pt idx="26">
                  <c:v>92.52005470393833</c:v>
                </c:pt>
                <c:pt idx="27">
                  <c:v>93.92036376309224</c:v>
                </c:pt>
                <c:pt idx="28">
                  <c:v>95.18158619266742</c:v>
                </c:pt>
                <c:pt idx="29">
                  <c:v>96.30094273801524</c:v>
                </c:pt>
                <c:pt idx="30">
                  <c:v>97.27598658104905</c:v>
                </c:pt>
                <c:pt idx="31">
                  <c:v>98.10460050526521</c:v>
                </c:pt>
                <c:pt idx="32">
                  <c:v>98.78499499271177</c:v>
                </c:pt>
                <c:pt idx="33">
                  <c:v>99.31570698419256</c:v>
                </c:pt>
                <c:pt idx="34">
                  <c:v>99.6955991007995</c:v>
                </c:pt>
                <c:pt idx="35">
                  <c:v>99.92385917728612</c:v>
                </c:pt>
                <c:pt idx="36">
                  <c:v>99.99999999805634</c:v>
                </c:pt>
              </c:numCache>
            </c:numRef>
          </c:xVal>
          <c:yVal>
            <c:numRef>
              <c:f>'Echo-Geometry-Return'!$G$142:$G$178</c:f>
              <c:numCache>
                <c:ptCount val="37"/>
                <c:pt idx="0">
                  <c:v>16.020599913294042</c:v>
                </c:pt>
                <c:pt idx="1">
                  <c:v>16.15227600429222</c:v>
                </c:pt>
                <c:pt idx="2">
                  <c:v>16.540641164985825</c:v>
                </c:pt>
                <c:pt idx="3">
                  <c:v>17.170201438882124</c:v>
                </c:pt>
                <c:pt idx="4">
                  <c:v>18.025483338725177</c:v>
                </c:pt>
                <c:pt idx="5">
                  <c:v>19.097441753607278</c:v>
                </c:pt>
                <c:pt idx="6">
                  <c:v>20.385993850586363</c:v>
                </c:pt>
                <c:pt idx="7">
                  <c:v>21.90063812639916</c:v>
                </c:pt>
                <c:pt idx="8">
                  <c:v>23.661039378433617</c:v>
                </c:pt>
                <c:pt idx="9">
                  <c:v>25.698665904846212</c:v>
                </c:pt>
                <c:pt idx="10">
                  <c:v>28.06031274915952</c:v>
                </c:pt>
                <c:pt idx="11">
                  <c:v>30.814778334789196</c:v>
                </c:pt>
                <c:pt idx="12">
                  <c:v>34.06533475098669</c:v>
                </c:pt>
                <c:pt idx="13">
                  <c:v>35.27154989221631</c:v>
                </c:pt>
                <c:pt idx="14">
                  <c:v>35.51716425460609</c:v>
                </c:pt>
                <c:pt idx="15">
                  <c:v>35.75054481846633</c:v>
                </c:pt>
                <c:pt idx="16">
                  <c:v>35.971683697502115</c:v>
                </c:pt>
                <c:pt idx="17">
                  <c:v>36.180654311248674</c:v>
                </c:pt>
                <c:pt idx="18">
                  <c:v>36.37758144897535</c:v>
                </c:pt>
                <c:pt idx="19">
                  <c:v>36.5626207824655</c:v>
                </c:pt>
                <c:pt idx="20">
                  <c:v>36.73594477314266</c:v>
                </c:pt>
                <c:pt idx="21">
                  <c:v>36.89773294829758</c:v>
                </c:pt>
                <c:pt idx="22">
                  <c:v>37.04816518815415</c:v>
                </c:pt>
                <c:pt idx="23">
                  <c:v>37.1874171026485</c:v>
                </c:pt>
                <c:pt idx="24">
                  <c:v>37.31565686663285</c:v>
                </c:pt>
                <c:pt idx="25">
                  <c:v>37.4330430765962</c:v>
                </c:pt>
                <c:pt idx="26">
                  <c:v>37.53972332379894</c:v>
                </c:pt>
                <c:pt idx="27">
                  <c:v>37.63583326902926</c:v>
                </c:pt>
                <c:pt idx="28">
                  <c:v>37.72149606668017</c:v>
                </c:pt>
                <c:pt idx="29">
                  <c:v>37.796822029484936</c:v>
                </c:pt>
                <c:pt idx="30">
                  <c:v>37.86190845598789</c:v>
                </c:pt>
                <c:pt idx="31">
                  <c:v>37.916839564657614</c:v>
                </c:pt>
                <c:pt idx="32">
                  <c:v>37.96168649418025</c:v>
                </c:pt>
                <c:pt idx="33">
                  <c:v>37.99650734075861</c:v>
                </c:pt>
                <c:pt idx="34">
                  <c:v>38.02134721147811</c:v>
                </c:pt>
                <c:pt idx="35">
                  <c:v>38.03623827889034</c:v>
                </c:pt>
                <c:pt idx="36">
                  <c:v>38.04119982643263</c:v>
                </c:pt>
              </c:numCache>
            </c:numRef>
          </c:yVal>
          <c:smooth val="0"/>
        </c:ser>
        <c:ser>
          <c:idx val="6"/>
          <c:order val="6"/>
          <c:tx>
            <c:strRef>
              <c:f>'Echo-Geometry-Return'!$H$18</c:f>
              <c:strCache>
                <c:ptCount val="1"/>
                <c:pt idx="0">
                  <c:v>20.0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marker>
          <c:xVal>
            <c:numRef>
              <c:f>'Echo-Geometry-Return'!$H$60:$H$96</c:f>
              <c:numCache>
                <c:ptCount val="37"/>
                <c:pt idx="0">
                  <c:v>66.66666666632948</c:v>
                </c:pt>
                <c:pt idx="1">
                  <c:v>66.91939538348569</c:v>
                </c:pt>
                <c:pt idx="2">
                  <c:v>67.66454666514895</c:v>
                </c:pt>
                <c:pt idx="3">
                  <c:v>68.86573943198782</c:v>
                </c:pt>
                <c:pt idx="4">
                  <c:v>70.47016017163745</c:v>
                </c:pt>
                <c:pt idx="5">
                  <c:v>72.4168457970792</c:v>
                </c:pt>
                <c:pt idx="6">
                  <c:v>74.6437891642492</c:v>
                </c:pt>
                <c:pt idx="7">
                  <c:v>77.09267294398144</c:v>
                </c:pt>
                <c:pt idx="8">
                  <c:v>79.71127621718576</c:v>
                </c:pt>
                <c:pt idx="9">
                  <c:v>82.45419194026336</c:v>
                </c:pt>
                <c:pt idx="10">
                  <c:v>85.28255599091014</c:v>
                </c:pt>
                <c:pt idx="11">
                  <c:v>88.16331554699914</c:v>
                </c:pt>
                <c:pt idx="12">
                  <c:v>91.06836025229589</c:v>
                </c:pt>
                <c:pt idx="13">
                  <c:v>93.97368433859498</c:v>
                </c:pt>
                <c:pt idx="14">
                  <c:v>96.85865135429012</c:v>
                </c:pt>
                <c:pt idx="15">
                  <c:v>99.70538082648551</c:v>
                </c:pt>
                <c:pt idx="16">
                  <c:v>102.49825129783225</c:v>
                </c:pt>
                <c:pt idx="17">
                  <c:v>105.22350442020233</c:v>
                </c:pt>
                <c:pt idx="18">
                  <c:v>107.86893258332636</c:v>
                </c:pt>
                <c:pt idx="19">
                  <c:v>110.42363371030564</c:v>
                </c:pt>
                <c:pt idx="20">
                  <c:v>112.8778192143499</c:v>
                </c:pt>
                <c:pt idx="21">
                  <c:v>115.22266366810817</c:v>
                </c:pt>
                <c:pt idx="22">
                  <c:v>117.45018706341183</c:v>
                </c:pt>
                <c:pt idx="23">
                  <c:v>119.55316249733585</c:v>
                </c:pt>
                <c:pt idx="24">
                  <c:v>121.52504370215304</c:v>
                </c:pt>
                <c:pt idx="25">
                  <c:v>123.35990808523766</c:v>
                </c:pt>
                <c:pt idx="26">
                  <c:v>125.0524119178057</c:v>
                </c:pt>
                <c:pt idx="27">
                  <c:v>126.5977550643938</c:v>
                </c:pt>
                <c:pt idx="28">
                  <c:v>127.99165322637413</c:v>
                </c:pt>
                <c:pt idx="29">
                  <c:v>129.2303161219023</c:v>
                </c:pt>
                <c:pt idx="30">
                  <c:v>130.31043037254702</c:v>
                </c:pt>
                <c:pt idx="31">
                  <c:v>131.2291461375966</c:v>
                </c:pt>
                <c:pt idx="32">
                  <c:v>131.98406674922296</c:v>
                </c:pt>
                <c:pt idx="33">
                  <c:v>132.573240769563</c:v>
                </c:pt>
                <c:pt idx="34">
                  <c:v>132.99515602525713</c:v>
                </c:pt>
                <c:pt idx="35">
                  <c:v>133.24873528455691</c:v>
                </c:pt>
                <c:pt idx="36">
                  <c:v>133.3333333315363</c:v>
                </c:pt>
              </c:numCache>
            </c:numRef>
          </c:xVal>
          <c:yVal>
            <c:numRef>
              <c:f>'Echo-Geometry-Return'!$H$142:$H$178</c:f>
              <c:numCache>
                <c:ptCount val="37"/>
                <c:pt idx="0">
                  <c:v>19.54242509439704</c:v>
                </c:pt>
                <c:pt idx="1">
                  <c:v>19.647137838420893</c:v>
                </c:pt>
                <c:pt idx="2">
                  <c:v>19.961097301821844</c:v>
                </c:pt>
                <c:pt idx="3">
                  <c:v>20.48417530000104</c:v>
                </c:pt>
                <c:pt idx="4">
                  <c:v>21.217373670896013</c:v>
                </c:pt>
                <c:pt idx="5">
                  <c:v>22.164261754070964</c:v>
                </c:pt>
                <c:pt idx="6">
                  <c:v>23.33252850350119</c:v>
                </c:pt>
                <c:pt idx="7">
                  <c:v>24.735626433888214</c:v>
                </c:pt>
                <c:pt idx="8">
                  <c:v>26.39472392992838</c:v>
                </c:pt>
                <c:pt idx="9">
                  <c:v>28.34141042309983</c:v>
                </c:pt>
                <c:pt idx="10">
                  <c:v>30.621907643344407</c:v>
                </c:pt>
                <c:pt idx="11">
                  <c:v>33.304146014535384</c:v>
                </c:pt>
                <c:pt idx="12">
                  <c:v>36.49045073386624</c:v>
                </c:pt>
                <c:pt idx="13">
                  <c:v>37.63947198163619</c:v>
                </c:pt>
                <c:pt idx="14">
                  <c:v>37.834110045843424</c:v>
                </c:pt>
                <c:pt idx="15">
                  <c:v>38.021985868533214</c:v>
                </c:pt>
                <c:pt idx="16">
                  <c:v>38.202440439690626</c:v>
                </c:pt>
                <c:pt idx="17">
                  <c:v>38.374984354333634</c:v>
                </c:pt>
                <c:pt idx="18">
                  <c:v>38.53925841499873</c:v>
                </c:pt>
                <c:pt idx="19">
                  <c:v>38.69500312514472</c:v>
                </c:pt>
                <c:pt idx="20">
                  <c:v>38.842035105679585</c:v>
                </c:pt>
                <c:pt idx="21">
                  <c:v>38.980228861692325</c:v>
                </c:pt>
                <c:pt idx="22">
                  <c:v>39.10950266885499</c:v>
                </c:pt>
                <c:pt idx="23">
                  <c:v>39.229807628639904</c:v>
                </c:pt>
                <c:pt idx="24">
                  <c:v>39.34111916256431</c:v>
                </c:pt>
                <c:pt idx="25">
                  <c:v>39.443430387144645</c:v>
                </c:pt>
                <c:pt idx="26">
                  <c:v>39.53674694282794</c:v>
                </c:pt>
                <c:pt idx="27">
                  <c:v>39.621082950586796</c:v>
                </c:pt>
                <c:pt idx="28">
                  <c:v>39.69645784633849</c:v>
                </c:pt>
                <c:pt idx="29">
                  <c:v>39.76289390160757</c:v>
                </c:pt>
                <c:pt idx="30">
                  <c:v>39.82041428333482</c:v>
                </c:pt>
                <c:pt idx="31">
                  <c:v>39.86904153983669</c:v>
                </c:pt>
                <c:pt idx="32">
                  <c:v>39.908796426214295</c:v>
                </c:pt>
                <c:pt idx="33">
                  <c:v>39.93969700295081</c:v>
                </c:pt>
                <c:pt idx="34">
                  <c:v>39.96175795750177</c:v>
                </c:pt>
                <c:pt idx="35">
                  <c:v>39.97499011150816</c:v>
                </c:pt>
                <c:pt idx="36">
                  <c:v>39.979400086626725</c:v>
                </c:pt>
              </c:numCache>
            </c:numRef>
          </c:yVal>
          <c:smooth val="0"/>
        </c:ser>
        <c:ser>
          <c:idx val="7"/>
          <c:order val="7"/>
          <c:tx>
            <c:strRef>
              <c:f>'Echo-Geometry-Return'!$I$18</c:f>
              <c:strCache>
                <c:ptCount val="1"/>
                <c:pt idx="0">
                  <c:v>25.0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marker>
          <c:xVal>
            <c:numRef>
              <c:f>'Echo-Geometry-Return'!$I$60:$I$96</c:f>
              <c:numCache>
                <c:ptCount val="37"/>
                <c:pt idx="0">
                  <c:v>99.99999999629956</c:v>
                </c:pt>
                <c:pt idx="1">
                  <c:v>100.21096061774723</c:v>
                </c:pt>
                <c:pt idx="2">
                  <c:v>100.83700789930901</c:v>
                </c:pt>
                <c:pt idx="3">
                  <c:v>101.85847052373158</c:v>
                </c:pt>
                <c:pt idx="4">
                  <c:v>103.24510302022001</c:v>
                </c:pt>
                <c:pt idx="5">
                  <c:v>104.9591875325758</c:v>
                </c:pt>
                <c:pt idx="6">
                  <c:v>106.9587860852799</c:v>
                </c:pt>
                <c:pt idx="7">
                  <c:v>109.20059851945041</c:v>
                </c:pt>
                <c:pt idx="8">
                  <c:v>111.64213732329094</c:v>
                </c:pt>
                <c:pt idx="9">
                  <c:v>114.24316733290496</c:v>
                </c:pt>
                <c:pt idx="10">
                  <c:v>116.96650864065727</c:v>
                </c:pt>
                <c:pt idx="11">
                  <c:v>119.77836196164073</c:v>
                </c:pt>
                <c:pt idx="12">
                  <c:v>122.64831572567786</c:v>
                </c:pt>
                <c:pt idx="13">
                  <c:v>125.5491649435173</c:v>
                </c:pt>
                <c:pt idx="14">
                  <c:v>128.45663546310618</c:v>
                </c:pt>
                <c:pt idx="15">
                  <c:v>131.3490748051425</c:v>
                </c:pt>
                <c:pt idx="16">
                  <c:v>134.20714611840222</c:v>
                </c:pt>
                <c:pt idx="17">
                  <c:v>137.01354483490047</c:v>
                </c:pt>
                <c:pt idx="18">
                  <c:v>139.75274678557508</c:v>
                </c:pt>
                <c:pt idx="19">
                  <c:v>142.41079009713033</c:v>
                </c:pt>
                <c:pt idx="20">
                  <c:v>144.9750896483134</c:v>
                </c:pt>
                <c:pt idx="21">
                  <c:v>147.43428113071116</c:v>
                </c:pt>
                <c:pt idx="22">
                  <c:v>149.77809109679538</c:v>
                </c:pt>
                <c:pt idx="23">
                  <c:v>151.997229312606</c:v>
                </c:pt>
                <c:pt idx="24">
                  <c:v>154.08329997330665</c:v>
                </c:pt>
                <c:pt idx="25">
                  <c:v>156.02872871567112</c:v>
                </c:pt>
                <c:pt idx="26">
                  <c:v>157.82670277622276</c:v>
                </c:pt>
                <c:pt idx="27">
                  <c:v>159.47112204662696</c:v>
                </c:pt>
                <c:pt idx="28">
                  <c:v>160.95655914513424</c:v>
                </c:pt>
                <c:pt idx="29">
                  <c:v>162.27822694561036</c:v>
                </c:pt>
                <c:pt idx="30">
                  <c:v>163.43195228330706</c:v>
                </c:pt>
                <c:pt idx="31">
                  <c:v>164.41415479244822</c:v>
                </c:pt>
                <c:pt idx="32">
                  <c:v>165.22183003006538</c:v>
                </c:pt>
                <c:pt idx="33">
                  <c:v>165.85253620896876</c:v>
                </c:pt>
                <c:pt idx="34">
                  <c:v>166.30438400574877</c:v>
                </c:pt>
                <c:pt idx="35">
                  <c:v>166.57602903236315</c:v>
                </c:pt>
                <c:pt idx="36">
                  <c:v>166.66666666520115</c:v>
                </c:pt>
              </c:numCache>
            </c:numRef>
          </c:xVal>
          <c:yVal>
            <c:numRef>
              <c:f>'Echo-Geometry-Return'!$I$142:$I$178</c:f>
              <c:numCache>
                <c:ptCount val="37"/>
                <c:pt idx="0">
                  <c:v>22.04119982635126</c:v>
                </c:pt>
                <c:pt idx="1">
                  <c:v>22.137720519962215</c:v>
                </c:pt>
                <c:pt idx="2">
                  <c:v>22.42798263207143</c:v>
                </c:pt>
                <c:pt idx="3">
                  <c:v>22.91424344628963</c:v>
                </c:pt>
                <c:pt idx="4">
                  <c:v>23.600776998261303</c:v>
                </c:pt>
                <c:pt idx="5">
                  <c:v>24.49461338480522</c:v>
                </c:pt>
                <c:pt idx="6">
                  <c:v>25.606559034354127</c:v>
                </c:pt>
                <c:pt idx="7">
                  <c:v>26.952564432805598</c:v>
                </c:pt>
                <c:pt idx="8">
                  <c:v>28.555617313534892</c:v>
                </c:pt>
                <c:pt idx="9">
                  <c:v>30.44851914881122</c:v>
                </c:pt>
                <c:pt idx="10">
                  <c:v>32.67822073612644</c:v>
                </c:pt>
                <c:pt idx="11">
                  <c:v>35.313027329625704</c:v>
                </c:pt>
                <c:pt idx="12">
                  <c:v>38.455395026578785</c:v>
                </c:pt>
                <c:pt idx="13">
                  <c:v>39.56394629588365</c:v>
                </c:pt>
                <c:pt idx="14">
                  <c:v>39.72145691934912</c:v>
                </c:pt>
                <c:pt idx="15">
                  <c:v>39.87536927494217</c:v>
                </c:pt>
                <c:pt idx="16">
                  <c:v>40.024820173026185</c:v>
                </c:pt>
                <c:pt idx="17">
                  <c:v>40.169108673518096</c:v>
                </c:pt>
                <c:pt idx="18">
                  <c:v>40.307667945762695</c:v>
                </c:pt>
                <c:pt idx="19">
                  <c:v>40.44004133245335</c:v>
                </c:pt>
                <c:pt idx="20">
                  <c:v>40.5658622740023</c:v>
                </c:pt>
                <c:pt idx="21">
                  <c:v>40.68483763052271</c:v>
                </c:pt>
                <c:pt idx="22">
                  <c:v>40.796733915127675</c:v>
                </c:pt>
                <c:pt idx="23">
                  <c:v>40.901365978773434</c:v>
                </c:pt>
                <c:pt idx="24">
                  <c:v>40.998587736071386</c:v>
                </c:pt>
                <c:pt idx="25">
                  <c:v>41.08828457790335</c:v>
                </c:pt>
                <c:pt idx="26">
                  <c:v>41.170367172106964</c:v>
                </c:pt>
                <c:pt idx="27">
                  <c:v>41.244766404046366</c:v>
                </c:pt>
                <c:pt idx="28">
                  <c:v>41.31142925306865</c:v>
                </c:pt>
                <c:pt idx="29">
                  <c:v>41.37031543849633</c:v>
                </c:pt>
                <c:pt idx="30">
                  <c:v>41.42139470038759</c:v>
                </c:pt>
                <c:pt idx="31">
                  <c:v>41.464644606557115</c:v>
                </c:pt>
                <c:pt idx="32">
                  <c:v>41.500048799104974</c:v>
                </c:pt>
                <c:pt idx="33">
                  <c:v>41.52759561174176</c:v>
                </c:pt>
                <c:pt idx="34">
                  <c:v>41.54727700423886</c:v>
                </c:pt>
                <c:pt idx="35">
                  <c:v>41.5590877730083</c:v>
                </c:pt>
                <c:pt idx="36">
                  <c:v>41.56302500760923</c:v>
                </c:pt>
              </c:numCache>
            </c:numRef>
          </c:yVal>
          <c:smooth val="0"/>
        </c:ser>
        <c:ser>
          <c:idx val="8"/>
          <c:order val="8"/>
          <c:tx>
            <c:strRef>
              <c:f>'Echo-Geometry-Return'!$J$18</c:f>
              <c:strCache>
                <c:ptCount val="1"/>
                <c:pt idx="0">
                  <c:v>30.0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marker>
          <c:xVal>
            <c:numRef>
              <c:f>'Echo-Geometry-Return'!$J$60:$J$96</c:f>
              <c:numCache>
                <c:ptCount val="37"/>
                <c:pt idx="0">
                  <c:v>133.33333332415208</c:v>
                </c:pt>
                <c:pt idx="1">
                  <c:v>133.52332769481552</c:v>
                </c:pt>
                <c:pt idx="2">
                  <c:v>134.08866671879903</c:v>
                </c:pt>
                <c:pt idx="3">
                  <c:v>135.01581152245356</c:v>
                </c:pt>
                <c:pt idx="4">
                  <c:v>136.2834292975522</c:v>
                </c:pt>
                <c:pt idx="5">
                  <c:v>137.86399244182093</c:v>
                </c:pt>
                <c:pt idx="6">
                  <c:v>139.72560464974202</c:v>
                </c:pt>
                <c:pt idx="7">
                  <c:v>141.83379699979722</c:v>
                </c:pt>
                <c:pt idx="8">
                  <c:v>144.15310520261045</c:v>
                </c:pt>
                <c:pt idx="9">
                  <c:v>146.64832645940163</c:v>
                </c:pt>
                <c:pt idx="10">
                  <c:v>149.28543196770175</c:v>
                </c:pt>
                <c:pt idx="11">
                  <c:v>152.03216439323148</c:v>
                </c:pt>
                <c:pt idx="12">
                  <c:v>154.85837703548637</c:v>
                </c:pt>
                <c:pt idx="13">
                  <c:v>157.73617875957171</c:v>
                </c:pt>
                <c:pt idx="14">
                  <c:v>160.6399438377504</c:v>
                </c:pt>
                <c:pt idx="15">
                  <c:v>163.5462352579215</c:v>
                </c:pt>
                <c:pt idx="16">
                  <c:v>166.43367821523205</c:v>
                </c:pt>
                <c:pt idx="17">
                  <c:v>169.28280977352253</c:v>
                </c:pt>
                <c:pt idx="18">
                  <c:v>172.07592200561265</c:v>
                </c:pt>
                <c:pt idx="19">
                  <c:v>174.79690941168</c:v>
                </c:pt>
                <c:pt idx="20">
                  <c:v>177.43112680118205</c:v>
                </c:pt>
                <c:pt idx="21">
                  <c:v>179.96526070822836</c:v>
                </c:pt>
                <c:pt idx="22">
                  <c:v>182.38721540347882</c:v>
                </c:pt>
                <c:pt idx="23">
                  <c:v>184.68601334077107</c:v>
                </c:pt>
                <c:pt idx="24">
                  <c:v>186.851709182133</c:v>
                </c:pt>
                <c:pt idx="25">
                  <c:v>188.87531619736933</c:v>
                </c:pt>
                <c:pt idx="26">
                  <c:v>190.74874370583743</c:v>
                </c:pt>
                <c:pt idx="27">
                  <c:v>192.4647442315541</c:v>
                </c:pt>
                <c:pt idx="28">
                  <c:v>194.01686912130612</c:v>
                </c:pt>
                <c:pt idx="29">
                  <c:v>195.39943149250433</c:v>
                </c:pt>
                <c:pt idx="30">
                  <c:v>196.6074755105683</c:v>
                </c:pt>
                <c:pt idx="31">
                  <c:v>197.63675113135966</c:v>
                </c:pt>
                <c:pt idx="32">
                  <c:v>198.48369357524615</c:v>
                </c:pt>
                <c:pt idx="33">
                  <c:v>199.1454069222449</c:v>
                </c:pt>
                <c:pt idx="34">
                  <c:v>199.61965133114288</c:v>
                </c:pt>
                <c:pt idx="35">
                  <c:v>199.90483348980246</c:v>
                </c:pt>
                <c:pt idx="36">
                  <c:v>199.99999999901468</c:v>
                </c:pt>
              </c:numCache>
            </c:numRef>
          </c:xVal>
          <c:yVal>
            <c:numRef>
              <c:f>'Echo-Geometry-Return'!$J$142:$J$178</c:f>
              <c:numCache>
                <c:ptCount val="37"/>
                <c:pt idx="0">
                  <c:v>23.979400086274968</c:v>
                </c:pt>
                <c:pt idx="1">
                  <c:v>24.07208476670892</c:v>
                </c:pt>
                <c:pt idx="2">
                  <c:v>24.351102661509824</c:v>
                </c:pt>
                <c:pt idx="3">
                  <c:v>24.81945448311603</c:v>
                </c:pt>
                <c:pt idx="4">
                  <c:v>25.48250966914612</c:v>
                </c:pt>
                <c:pt idx="5">
                  <c:v>26.348579048138447</c:v>
                </c:pt>
                <c:pt idx="6">
                  <c:v>27.42977419433747</c:v>
                </c:pt>
                <c:pt idx="7">
                  <c:v>28.743251427576503</c:v>
                </c:pt>
                <c:pt idx="8">
                  <c:v>30.313030264510164</c:v>
                </c:pt>
                <c:pt idx="9">
                  <c:v>32.172740037323415</c:v>
                </c:pt>
                <c:pt idx="10">
                  <c:v>34.36995829992222</c:v>
                </c:pt>
                <c:pt idx="11">
                  <c:v>36.97343805960153</c:v>
                </c:pt>
                <c:pt idx="12">
                  <c:v>40.08593466426632</c:v>
                </c:pt>
                <c:pt idx="13">
                  <c:v>41.16625298660444</c:v>
                </c:pt>
                <c:pt idx="14">
                  <c:v>41.29726315933523</c:v>
                </c:pt>
                <c:pt idx="15">
                  <c:v>41.42643807551259</c:v>
                </c:pt>
                <c:pt idx="16">
                  <c:v>41.552900549442086</c:v>
                </c:pt>
                <c:pt idx="17">
                  <c:v>41.675905976372206</c:v>
                </c:pt>
                <c:pt idx="18">
                  <c:v>41.79482525761986</c:v>
                </c:pt>
                <c:pt idx="19">
                  <c:v>41.909128909388116</c:v>
                </c:pt>
                <c:pt idx="20">
                  <c:v>42.018372702553755</c:v>
                </c:pt>
                <c:pt idx="21">
                  <c:v>42.122184950498195</c:v>
                </c:pt>
                <c:pt idx="22">
                  <c:v>42.22025542138165</c:v>
                </c:pt>
                <c:pt idx="23">
                  <c:v>42.31232577208159</c:v>
                </c:pt>
                <c:pt idx="24">
                  <c:v>42.398181362254974</c:v>
                </c:pt>
                <c:pt idx="25">
                  <c:v>42.4776442936319</c:v>
                </c:pt>
                <c:pt idx="26">
                  <c:v>42.55056752145589</c:v>
                </c:pt>
                <c:pt idx="27">
                  <c:v>42.61682989519655</c:v>
                </c:pt>
                <c:pt idx="28">
                  <c:v>42.676331999976604</c:v>
                </c:pt>
                <c:pt idx="29">
                  <c:v>42.72899268594709</c:v>
                </c:pt>
                <c:pt idx="30">
                  <c:v>42.77474618858464</c:v>
                </c:pt>
                <c:pt idx="31">
                  <c:v>42.813539757755564</c:v>
                </c:pt>
                <c:pt idx="32">
                  <c:v>42.84533172701934</c:v>
                </c:pt>
                <c:pt idx="33">
                  <c:v>42.87008996692595</c:v>
                </c:pt>
                <c:pt idx="34">
                  <c:v>42.887790677050226</c:v>
                </c:pt>
                <c:pt idx="35">
                  <c:v>42.898417481346875</c:v>
                </c:pt>
                <c:pt idx="36">
                  <c:v>42.90196080024846</c:v>
                </c:pt>
              </c:numCache>
            </c:numRef>
          </c:yVal>
          <c:smooth val="0"/>
        </c:ser>
        <c:ser>
          <c:idx val="9"/>
          <c:order val="9"/>
          <c:tx>
            <c:strRef>
              <c:f>'Echo-Geometry-Return'!$K$18</c:f>
              <c:strCache>
                <c:ptCount val="1"/>
                <c:pt idx="0">
                  <c:v>35.0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'Echo-Geometry-Return'!$K$60:$K$96</c:f>
              <c:numCache>
                <c:ptCount val="37"/>
                <c:pt idx="0">
                  <c:v>166.6666666551863</c:v>
                </c:pt>
                <c:pt idx="1">
                  <c:v>166.8440586149652</c:v>
                </c:pt>
                <c:pt idx="2">
                  <c:v>167.37264773713264</c:v>
                </c:pt>
                <c:pt idx="3">
                  <c:v>168.24190649016768</c:v>
                </c:pt>
                <c:pt idx="4">
                  <c:v>169.43502808048592</c:v>
                </c:pt>
                <c:pt idx="5">
                  <c:v>170.92991806345637</c:v>
                </c:pt>
                <c:pt idx="6">
                  <c:v>172.70038028956097</c:v>
                </c:pt>
                <c:pt idx="7">
                  <c:v>174.71735631071195</c:v>
                </c:pt>
                <c:pt idx="8">
                  <c:v>176.9500987962636</c:v>
                </c:pt>
                <c:pt idx="9">
                  <c:v>179.36719617865225</c:v>
                </c:pt>
                <c:pt idx="10">
                  <c:v>181.9374054387559</c:v>
                </c:pt>
                <c:pt idx="11">
                  <c:v>184.63028374011557</c:v>
                </c:pt>
                <c:pt idx="12">
                  <c:v>187.41663330663997</c:v>
                </c:pt>
                <c:pt idx="13">
                  <c:v>190.26878721824627</c:v>
                </c:pt>
                <c:pt idx="14">
                  <c:v>193.1607686667302</c:v>
                </c:pt>
                <c:pt idx="15">
                  <c:v>196.0683554194543</c:v>
                </c:pt>
                <c:pt idx="16">
                  <c:v>198.9690773090296</c:v>
                </c:pt>
                <c:pt idx="17">
                  <c:v>201.84216938817676</c:v>
                </c:pt>
                <c:pt idx="18">
                  <c:v>204.66849815467538</c:v>
                </c:pt>
                <c:pt idx="19">
                  <c:v>207.43047359599487</c:v>
                </c:pt>
                <c:pt idx="20">
                  <c:v>210.11195597781423</c:v>
                </c:pt>
                <c:pt idx="21">
                  <c:v>212.6981633285306</c:v>
                </c:pt>
                <c:pt idx="22">
                  <c:v>215.17558336166456</c:v>
                </c:pt>
                <c:pt idx="23">
                  <c:v>217.53189199501236</c:v>
                </c:pt>
                <c:pt idx="24">
                  <c:v>219.75587953120757</c:v>
                </c:pt>
                <c:pt idx="25">
                  <c:v>221.83738483627818</c:v>
                </c:pt>
                <c:pt idx="26">
                  <c:v>223.76723739027068</c:v>
                </c:pt>
                <c:pt idx="27">
                  <c:v>225.53720680888586</c:v>
                </c:pt>
                <c:pt idx="28">
                  <c:v>227.1399592888268</c:v>
                </c:pt>
                <c:pt idx="29">
                  <c:v>228.56902036966216</c:v>
                </c:pt>
                <c:pt idx="30">
                  <c:v>229.81874340125748</c:v>
                </c:pt>
                <c:pt idx="31">
                  <c:v>230.8842831373346</c:v>
                </c:pt>
                <c:pt idx="32">
                  <c:v>231.76157392828426</c:v>
                </c:pt>
                <c:pt idx="33">
                  <c:v>232.4473120506724</c:v>
                </c:pt>
                <c:pt idx="34">
                  <c:v>232.93894178095724</c:v>
                </c:pt>
                <c:pt idx="35">
                  <c:v>233.2346448932418</c:v>
                </c:pt>
                <c:pt idx="36">
                  <c:v>233.33333333295667</c:v>
                </c:pt>
              </c:numCache>
            </c:numRef>
          </c:xVal>
          <c:yVal>
            <c:numRef>
              <c:f>'Echo-Geometry-Return'!$K$142:$K$178</c:f>
              <c:numCache>
                <c:ptCount val="37"/>
                <c:pt idx="0">
                  <c:v>25.563025007207365</c:v>
                </c:pt>
                <c:pt idx="1">
                  <c:v>25.65351432666065</c:v>
                </c:pt>
                <c:pt idx="2">
                  <c:v>25.926058440409037</c:v>
                </c:pt>
                <c:pt idx="3">
                  <c:v>26.383979892701873</c:v>
                </c:pt>
                <c:pt idx="4">
                  <c:v>27.0331381044742</c:v>
                </c:pt>
                <c:pt idx="5">
                  <c:v>27.8824443318073</c:v>
                </c:pt>
                <c:pt idx="6">
                  <c:v>28.94465931915908</c:v>
                </c:pt>
                <c:pt idx="7">
                  <c:v>30.23758231766497</c:v>
                </c:pt>
                <c:pt idx="8">
                  <c:v>31.78582790107713</c:v>
                </c:pt>
                <c:pt idx="9">
                  <c:v>33.62354640735222</c:v>
                </c:pt>
                <c:pt idx="10">
                  <c:v>35.79875028162403</c:v>
                </c:pt>
                <c:pt idx="11">
                  <c:v>38.380540153558215</c:v>
                </c:pt>
                <c:pt idx="12">
                  <c:v>41.4719378099614</c:v>
                </c:pt>
                <c:pt idx="13">
                  <c:v>42.53194345251662</c:v>
                </c:pt>
                <c:pt idx="14">
                  <c:v>42.64356304016256</c:v>
                </c:pt>
                <c:pt idx="15">
                  <c:v>42.7543573075742</c:v>
                </c:pt>
                <c:pt idx="16">
                  <c:v>42.86349942584729</c:v>
                </c:pt>
                <c:pt idx="17">
                  <c:v>42.970266715692695</c:v>
                </c:pt>
                <c:pt idx="18">
                  <c:v>43.074031076034025</c:v>
                </c:pt>
                <c:pt idx="19">
                  <c:v>43.1742491288114</c:v>
                </c:pt>
                <c:pt idx="20">
                  <c:v>43.270452600890174</c:v>
                </c:pt>
                <c:pt idx="21">
                  <c:v>43.36223926498399</c:v>
                </c:pt>
                <c:pt idx="22">
                  <c:v>43.44926461790983</c:v>
                </c:pt>
                <c:pt idx="23">
                  <c:v>43.5312343753125</c:v>
                </c:pt>
                <c:pt idx="24">
                  <c:v>43.60789779659102</c:v>
                </c:pt>
                <c:pt idx="25">
                  <c:v>43.679041813009846</c:v>
                </c:pt>
                <c:pt idx="26">
                  <c:v>43.74448590860688</c:v>
                </c:pt>
                <c:pt idx="27">
                  <c:v>43.80407769199398</c:v>
                </c:pt>
                <c:pt idx="28">
                  <c:v>43.85768909344262</c:v>
                </c:pt>
                <c:pt idx="29">
                  <c:v>43.905213122892526</c:v>
                </c:pt>
                <c:pt idx="30">
                  <c:v>43.94656112873748</c:v>
                </c:pt>
                <c:pt idx="31">
                  <c:v>43.98166050310824</c:v>
                </c:pt>
                <c:pt idx="32">
                  <c:v>44.01045278602818</c:v>
                </c:pt>
                <c:pt idx="33">
                  <c:v>44.032892127733405</c:v>
                </c:pt>
                <c:pt idx="34">
                  <c:v>44.04894407531556</c:v>
                </c:pt>
                <c:pt idx="35">
                  <c:v>44.05858465650854</c:v>
                </c:pt>
                <c:pt idx="36">
                  <c:v>44.0617997398266</c:v>
                </c:pt>
              </c:numCache>
            </c:numRef>
          </c:yVal>
          <c:smooth val="0"/>
        </c:ser>
        <c:ser>
          <c:idx val="10"/>
          <c:order val="10"/>
          <c:tx>
            <c:strRef>
              <c:f>'Echo-Geometry-Return'!$L$18</c:f>
              <c:strCache>
                <c:ptCount val="1"/>
                <c:pt idx="0">
                  <c:v>40.0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'Echo-Geometry-Return'!$L$60:$L$96</c:f>
              <c:numCache>
                <c:ptCount val="37"/>
                <c:pt idx="0">
                  <c:v>200.00000001166552</c:v>
                </c:pt>
                <c:pt idx="1">
                  <c:v>200.168981755088</c:v>
                </c:pt>
                <c:pt idx="2">
                  <c:v>200.67294669099084</c:v>
                </c:pt>
                <c:pt idx="3">
                  <c:v>201.50311100698949</c:v>
                </c:pt>
                <c:pt idx="4">
                  <c:v>202.64533887622062</c:v>
                </c:pt>
                <c:pt idx="5">
                  <c:v>204.08083238899152</c:v>
                </c:pt>
                <c:pt idx="6">
                  <c:v>205.78698076650963</c:v>
                </c:pt>
                <c:pt idx="7">
                  <c:v>207.73828188762735</c:v>
                </c:pt>
                <c:pt idx="8">
                  <c:v>209.90725613012796</c:v>
                </c:pt>
                <c:pt idx="9">
                  <c:v>212.26528973080596</c:v>
                </c:pt>
                <c:pt idx="10">
                  <c:v>214.7833665965185</c:v>
                </c:pt>
                <c:pt idx="11">
                  <c:v>217.4326686952129</c:v>
                </c:pt>
                <c:pt idx="12">
                  <c:v>220.1850425154663</c:v>
                </c:pt>
                <c:pt idx="13">
                  <c:v>223.01334121899316</c:v>
                </c:pt>
                <c:pt idx="14">
                  <c:v>225.89165912444386</c:v>
                </c:pt>
                <c:pt idx="15">
                  <c:v>228.79547800541863</c:v>
                </c:pt>
                <c:pt idx="16">
                  <c:v>231.7017446044262</c:v>
                </c:pt>
                <c:pt idx="17">
                  <c:v>234.58889692532728</c:v>
                </c:pt>
                <c:pt idx="18">
                  <c:v>237.43685418725545</c:v>
                </c:pt>
                <c:pt idx="19">
                  <c:v>240.22698243277375</c:v>
                </c:pt>
                <c:pt idx="20">
                  <c:v>242.94204505997624</c:v>
                </c:pt>
                <c:pt idx="21">
                  <c:v>245.56614518195343</c:v>
                </c:pt>
                <c:pt idx="22">
                  <c:v>248.08466477212497</c:v>
                </c:pt>
                <c:pt idx="23">
                  <c:v>250.48420402127704</c:v>
                </c:pt>
                <c:pt idx="24">
                  <c:v>252.7525231651947</c:v>
                </c:pt>
                <c:pt idx="25">
                  <c:v>254.878488179922</c:v>
                </c:pt>
                <c:pt idx="26">
                  <c:v>256.8520211235642</c:v>
                </c:pt>
                <c:pt idx="27">
                  <c:v>258.6640554739352</c:v>
                </c:pt>
                <c:pt idx="28">
                  <c:v>260.3064965237663</c:v>
                </c:pt>
                <c:pt idx="29">
                  <c:v>261.7721867123023</c:v>
                </c:pt>
                <c:pt idx="30">
                  <c:v>263.054875664863</c:v>
                </c:pt>
                <c:pt idx="31">
                  <c:v>264.14919465837323</c:v>
                </c:pt>
                <c:pt idx="32">
                  <c:v>265.0506352146627</c:v>
                </c:pt>
                <c:pt idx="33">
                  <c:v>265.7555315326783</c:v>
                </c:pt>
                <c:pt idx="34">
                  <c:v>266.2610464971595</c:v>
                </c:pt>
                <c:pt idx="35">
                  <c:v>266.5651610389379</c:v>
                </c:pt>
                <c:pt idx="36">
                  <c:v>266.6666666670151</c:v>
                </c:pt>
              </c:numCache>
            </c:numRef>
          </c:xVal>
          <c:yVal>
            <c:numRef>
              <c:f>'Echo-Geometry-Return'!$L$142:$L$178</c:f>
              <c:numCache>
                <c:ptCount val="37"/>
                <c:pt idx="0">
                  <c:v>26.901960800752462</c:v>
                </c:pt>
                <c:pt idx="1">
                  <c:v>26.99103760934612</c:v>
                </c:pt>
                <c:pt idx="2">
                  <c:v>27.25940240036536</c:v>
                </c:pt>
                <c:pt idx="3">
                  <c:v>27.71054611127174</c:v>
                </c:pt>
                <c:pt idx="4">
                  <c:v>28.350589335015986</c:v>
                </c:pt>
                <c:pt idx="5">
                  <c:v>29.188772086370342</c:v>
                </c:pt>
                <c:pt idx="6">
                  <c:v>30.238222959704903</c:v>
                </c:pt>
                <c:pt idx="7">
                  <c:v>31.517120677973143</c:v>
                </c:pt>
                <c:pt idx="8">
                  <c:v>33.05044771073389</c:v>
                </c:pt>
                <c:pt idx="9">
                  <c:v>34.872693538525006</c:v>
                </c:pt>
                <c:pt idx="10">
                  <c:v>37.03217018093394</c:v>
                </c:pt>
                <c:pt idx="11">
                  <c:v>39.59823314735356</c:v>
                </c:pt>
                <c:pt idx="12">
                  <c:v>42.67411375575253</c:v>
                </c:pt>
                <c:pt idx="13">
                  <c:v>43.71897885327313</c:v>
                </c:pt>
                <c:pt idx="14">
                  <c:v>43.81596250466465</c:v>
                </c:pt>
                <c:pt idx="15">
                  <c:v>43.912720257145374</c:v>
                </c:pt>
                <c:pt idx="16">
                  <c:v>44.008492244572814</c:v>
                </c:pt>
                <c:pt idx="17">
                  <c:v>44.102600089075295</c:v>
                </c:pt>
                <c:pt idx="18">
                  <c:v>44.19444200898002</c:v>
                </c:pt>
                <c:pt idx="19">
                  <c:v>44.283487021596336</c:v>
                </c:pt>
                <c:pt idx="20">
                  <c:v>44.369268742460186</c:v>
                </c:pt>
                <c:pt idx="21">
                  <c:v>44.451379138900684</c:v>
                </c:pt>
                <c:pt idx="22">
                  <c:v>44.5294624807408</c:v>
                </c:pt>
                <c:pt idx="23">
                  <c:v>44.60320964275738</c:v>
                </c:pt>
                <c:pt idx="24">
                  <c:v>44.672352848437924</c:v>
                </c:pt>
                <c:pt idx="25">
                  <c:v>44.73666089825403</c:v>
                </c:pt>
                <c:pt idx="26">
                  <c:v>44.79593489398399</c:v>
                </c:pt>
                <c:pt idx="27">
                  <c:v>44.850004449959904</c:v>
                </c:pt>
                <c:pt idx="28">
                  <c:v>44.89872436954239</c:v>
                </c:pt>
                <c:pt idx="29">
                  <c:v>44.94197175832927</c:v>
                </c:pt>
                <c:pt idx="30">
                  <c:v>44.97964354282813</c:v>
                </c:pt>
                <c:pt idx="31">
                  <c:v>45.01165436327334</c:v>
                </c:pt>
                <c:pt idx="32">
                  <c:v>45.03793481101079</c:v>
                </c:pt>
                <c:pt idx="33">
                  <c:v>45.05842998375471</c:v>
                </c:pt>
                <c:pt idx="34">
                  <c:v>45.07309833558948</c:v>
                </c:pt>
                <c:pt idx="35">
                  <c:v>45.081910802551064</c:v>
                </c:pt>
                <c:pt idx="36">
                  <c:v>45.08485018879659</c:v>
                </c:pt>
              </c:numCache>
            </c:numRef>
          </c:yVal>
          <c:smooth val="0"/>
        </c:ser>
        <c:ser>
          <c:idx val="11"/>
          <c:order val="11"/>
          <c:tx>
            <c:strRef>
              <c:f>'Echo-Geometry-Return'!$M$18</c:f>
              <c:strCache>
                <c:ptCount val="1"/>
                <c:pt idx="0">
                  <c:v>45.0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'Echo-Geometry-Return'!$M$60:$M$96</c:f>
              <c:numCache>
                <c:ptCount val="37"/>
                <c:pt idx="0">
                  <c:v>233.33333330983493</c:v>
                </c:pt>
                <c:pt idx="1">
                  <c:v>233.49630387484146</c:v>
                </c:pt>
                <c:pt idx="2">
                  <c:v>233.9826228746314</c:v>
                </c:pt>
                <c:pt idx="3">
                  <c:v>234.7846282483858</c:v>
                </c:pt>
                <c:pt idx="4">
                  <c:v>235.88992322029404</c:v>
                </c:pt>
                <c:pt idx="5">
                  <c:v>237.28189472989519</c:v>
                </c:pt>
                <c:pt idx="6">
                  <c:v>238.9403640560345</c:v>
                </c:pt>
                <c:pt idx="7">
                  <c:v>240.84231109109152</c:v>
                </c:pt>
                <c:pt idx="8">
                  <c:v>242.9626154533215</c:v>
                </c:pt>
                <c:pt idx="9">
                  <c:v>245.2747663309011</c:v>
                </c:pt>
                <c:pt idx="10">
                  <c:v>247.75150566128772</c:v>
                </c:pt>
                <c:pt idx="11">
                  <c:v>250.36538299408952</c:v>
                </c:pt>
                <c:pt idx="12">
                  <c:v>253.0892128645408</c:v>
                </c:pt>
                <c:pt idx="13">
                  <c:v>255.89643537186893</c:v>
                </c:pt>
                <c:pt idx="14">
                  <c:v>258.7613874618265</c:v>
                </c:pt>
                <c:pt idx="15">
                  <c:v>261.6594963517444</c:v>
                </c:pt>
                <c:pt idx="16">
                  <c:v>264.56740816055446</c:v>
                </c:pt>
                <c:pt idx="17">
                  <c:v>267.4630647789376</c:v>
                </c:pt>
                <c:pt idx="18">
                  <c:v>270.32574095488155</c:v>
                </c:pt>
                <c:pt idx="19">
                  <c:v>273.13605197442496</c:v>
                </c:pt>
                <c:pt idx="20">
                  <c:v>275.87594054159024</c:v>
                </c:pt>
                <c:pt idx="21">
                  <c:v>278.52864973290843</c:v>
                </c:pt>
                <c:pt idx="22">
                  <c:v>281.07868734753976</c:v>
                </c:pt>
                <c:pt idx="23">
                  <c:v>283.51178564986657</c:v>
                </c:pt>
                <c:pt idx="24">
                  <c:v>285.8148594182037</c:v>
                </c:pt>
                <c:pt idx="25">
                  <c:v>287.9759643554426</c:v>
                </c:pt>
                <c:pt idx="26">
                  <c:v>289.9842572568215</c:v>
                </c:pt>
                <c:pt idx="27">
                  <c:v>291.82995883422274</c:v>
                </c:pt>
                <c:pt idx="28">
                  <c:v>293.5043197338259</c:v>
                </c:pt>
                <c:pt idx="29">
                  <c:v>294.99959002632323</c:v>
                </c:pt>
                <c:pt idx="30">
                  <c:v>296.3089922721752</c:v>
                </c:pt>
                <c:pt idx="31">
                  <c:v>297.4266981489546</c:v>
                </c:pt>
                <c:pt idx="32">
                  <c:v>298.3478085580864</c:v>
                </c:pt>
                <c:pt idx="33">
                  <c:v>299.0683370921371</c:v>
                </c:pt>
                <c:pt idx="34">
                  <c:v>299.5851967319201</c:v>
                </c:pt>
                <c:pt idx="35">
                  <c:v>299.8961896481706</c:v>
                </c:pt>
                <c:pt idx="36">
                  <c:v>300.0000000011823</c:v>
                </c:pt>
              </c:numCache>
            </c:numRef>
          </c:xVal>
          <c:yVal>
            <c:numRef>
              <c:f>'Echo-Geometry-Return'!$M$142:$M$178</c:f>
              <c:numCache>
                <c:ptCount val="37"/>
                <c:pt idx="0">
                  <c:v>28.061799739106554</c:v>
                </c:pt>
                <c:pt idx="1">
                  <c:v>28.149895108088124</c:v>
                </c:pt>
                <c:pt idx="2">
                  <c:v>28.415349801105698</c:v>
                </c:pt>
                <c:pt idx="3">
                  <c:v>28.861754367799477</c:v>
                </c:pt>
                <c:pt idx="4">
                  <c:v>29.495385736676656</c:v>
                </c:pt>
                <c:pt idx="5">
                  <c:v>30.32568415153972</c:v>
                </c:pt>
                <c:pt idx="6">
                  <c:v>31.36600728899684</c:v>
                </c:pt>
                <c:pt idx="7">
                  <c:v>32.63477658139077</c:v>
                </c:pt>
                <c:pt idx="8">
                  <c:v>34.157217108370006</c:v>
                </c:pt>
                <c:pt idx="9">
                  <c:v>35.96804974665688</c:v>
                </c:pt>
                <c:pt idx="10">
                  <c:v>38.115798686633276</c:v>
                </c:pt>
                <c:pt idx="11">
                  <c:v>40.67000744100669</c:v>
                </c:pt>
                <c:pt idx="12">
                  <c:v>43.73406890058313</c:v>
                </c:pt>
                <c:pt idx="13">
                  <c:v>44.76728489997305</c:v>
                </c:pt>
                <c:pt idx="14">
                  <c:v>44.85289924993752</c:v>
                </c:pt>
                <c:pt idx="15">
                  <c:v>44.93865429083448</c:v>
                </c:pt>
                <c:pt idx="16">
                  <c:v>45.02385677845263</c:v>
                </c:pt>
                <c:pt idx="17">
                  <c:v>45.10787772418622</c:v>
                </c:pt>
                <c:pt idx="18">
                  <c:v>45.19015036914466</c:v>
                </c:pt>
                <c:pt idx="19">
                  <c:v>45.27016703977075</c:v>
                </c:pt>
                <c:pt idx="20">
                  <c:v>45.34747531240478</c:v>
                </c:pt>
                <c:pt idx="21">
                  <c:v>45.42167381743916</c:v>
                </c:pt>
                <c:pt idx="22">
                  <c:v>45.4924079292454</c:v>
                </c:pt>
                <c:pt idx="23">
                  <c:v>45.559365518032806</c:v>
                </c:pt>
                <c:pt idx="24">
                  <c:v>45.622272884044236</c:v>
                </c:pt>
                <c:pt idx="25">
                  <c:v>45.68089095161139</c:v>
                </c:pt>
                <c:pt idx="26">
                  <c:v>45.735011768648164</c:v>
                </c:pt>
                <c:pt idx="27">
                  <c:v>45.78445533413216</c:v>
                </c:pt>
                <c:pt idx="28">
                  <c:v>45.82906676012703</c:v>
                </c:pt>
                <c:pt idx="29">
                  <c:v>45.868713764302484</c:v>
                </c:pt>
                <c:pt idx="30">
                  <c:v>45.9032844823686</c:v>
                </c:pt>
                <c:pt idx="31">
                  <c:v>45.93268558628317</c:v>
                </c:pt>
                <c:pt idx="32">
                  <c:v>45.95684069268665</c:v>
                </c:pt>
                <c:pt idx="33">
                  <c:v>45.97568904613781</c:v>
                </c:pt>
                <c:pt idx="34">
                  <c:v>45.98918446289907</c:v>
                </c:pt>
                <c:pt idx="35">
                  <c:v>45.9972945229155</c:v>
                </c:pt>
                <c:pt idx="36">
                  <c:v>46.00000000003081</c:v>
                </c:pt>
              </c:numCache>
            </c:numRef>
          </c:yVal>
          <c:smooth val="0"/>
        </c:ser>
        <c:ser>
          <c:idx val="12"/>
          <c:order val="12"/>
          <c:tx>
            <c:strRef>
              <c:f>'Echo-Geometry-Return'!$N$18</c:f>
              <c:strCache>
                <c:ptCount val="1"/>
                <c:pt idx="0">
                  <c:v>50.0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numRef>
              <c:f>'Echo-Geometry-Return'!$N$60:$N$96</c:f>
              <c:numCache>
                <c:ptCount val="37"/>
                <c:pt idx="0">
                  <c:v>266.66666668221745</c:v>
                </c:pt>
                <c:pt idx="1">
                  <c:v>266.8251267518496</c:v>
                </c:pt>
                <c:pt idx="2">
                  <c:v>267.29818141702555</c:v>
                </c:pt>
                <c:pt idx="3">
                  <c:v>268.07894442289466</c:v>
                </c:pt>
                <c:pt idx="4">
                  <c:v>269.1562318778922</c:v>
                </c:pt>
                <c:pt idx="5">
                  <c:v>270.514973381335</c:v>
                </c:pt>
                <c:pt idx="6">
                  <c:v>272.1367353175611</c:v>
                </c:pt>
                <c:pt idx="7">
                  <c:v>274.00031420624504</c:v>
                </c:pt>
                <c:pt idx="8">
                  <c:v>276.08235772700374</c:v>
                </c:pt>
                <c:pt idx="9">
                  <c:v>278.3579756383741</c:v>
                </c:pt>
                <c:pt idx="10">
                  <c:v>280.801310659993</c:v>
                </c:pt>
                <c:pt idx="11">
                  <c:v>283.38604864990907</c:v>
                </c:pt>
                <c:pt idx="12">
                  <c:v>286.0858564985279</c:v>
                </c:pt>
                <c:pt idx="13">
                  <c:v>288.8747439772623</c:v>
                </c:pt>
                <c:pt idx="14">
                  <c:v>291.72735176256333</c:v>
                </c:pt>
                <c:pt idx="15">
                  <c:v>294.6191718966838</c:v>
                </c:pt>
                <c:pt idx="16">
                  <c:v>297.52670924292863</c:v>
                </c:pt>
                <c:pt idx="17">
                  <c:v>300.4275934000641</c:v>
                </c:pt>
                <c:pt idx="18">
                  <c:v>303.30065045309294</c:v>
                </c:pt>
                <c:pt idx="19">
                  <c:v>306.1259432173487</c:v>
                </c:pt>
                <c:pt idx="20">
                  <c:v>308.884787571651</c:v>
                </c:pt>
                <c:pt idx="21">
                  <c:v>311.55975128727954</c:v>
                </c:pt>
                <c:pt idx="22">
                  <c:v>314.13464058418975</c:v>
                </c:pt>
                <c:pt idx="23">
                  <c:v>316.5944785678714</c:v>
                </c:pt>
                <c:pt idx="24">
                  <c:v>318.9254787610008</c:v>
                </c:pt>
                <c:pt idx="25">
                  <c:v>321.11501615650064</c:v>
                </c:pt>
                <c:pt idx="26">
                  <c:v>323.1515975782726</c:v>
                </c:pt>
                <c:pt idx="27">
                  <c:v>325.0248326286144</c:v>
                </c:pt>
                <c:pt idx="28">
                  <c:v>326.7254061089079</c:v>
                </c:pt>
                <c:pt idx="29">
                  <c:v>328.2450525035203</c:v>
                </c:pt>
                <c:pt idx="30">
                  <c:v>329.57653289801294</c:v>
                </c:pt>
                <c:pt idx="31">
                  <c:v>330.71361454581535</c:v>
                </c:pt>
                <c:pt idx="32">
                  <c:v>331.6510531889537</c:v>
                </c:pt>
                <c:pt idx="33">
                  <c:v>332.38457816711656</c:v>
                </c:pt>
                <c:pt idx="34">
                  <c:v>332.9108803061604</c:v>
                </c:pt>
                <c:pt idx="35">
                  <c:v>333.2276025550578</c:v>
                </c:pt>
                <c:pt idx="36">
                  <c:v>333.3333333354529</c:v>
                </c:pt>
              </c:numCache>
            </c:numRef>
          </c:xVal>
          <c:yVal>
            <c:numRef>
              <c:f>'Echo-Geometry-Return'!$N$142:$N$178</c:f>
              <c:numCache>
                <c:ptCount val="37"/>
                <c:pt idx="0">
                  <c:v>29.084850189269815</c:v>
                </c:pt>
                <c:pt idx="1">
                  <c:v>29.172225566048933</c:v>
                </c:pt>
                <c:pt idx="2">
                  <c:v>29.435542247413075</c:v>
                </c:pt>
                <c:pt idx="3">
                  <c:v>29.87845496788686</c:v>
                </c:pt>
                <c:pt idx="4">
                  <c:v>30.507342225612973</c:v>
                </c:pt>
                <c:pt idx="5">
                  <c:v>31.33177592916376</c:v>
                </c:pt>
                <c:pt idx="6">
                  <c:v>32.36526675982469</c:v>
                </c:pt>
                <c:pt idx="7">
                  <c:v>33.6264013299578</c:v>
                </c:pt>
                <c:pt idx="8">
                  <c:v>35.140573443197404</c:v>
                </c:pt>
                <c:pt idx="9">
                  <c:v>36.94266884235719</c:v>
                </c:pt>
                <c:pt idx="10">
                  <c:v>39.081366951341614</c:v>
                </c:pt>
                <c:pt idx="11">
                  <c:v>41.62635285275034</c:v>
                </c:pt>
                <c:pt idx="12">
                  <c:v>44.681144953825545</c:v>
                </c:pt>
                <c:pt idx="13">
                  <c:v>45.7051535620194</c:v>
                </c:pt>
                <c:pt idx="14">
                  <c:v>45.78171402117208</c:v>
                </c:pt>
                <c:pt idx="15">
                  <c:v>45.85864415094068</c:v>
                </c:pt>
                <c:pt idx="16">
                  <c:v>45.93531152030639</c:v>
                </c:pt>
                <c:pt idx="17">
                  <c:v>46.011134946929964</c:v>
                </c:pt>
                <c:pt idx="18">
                  <c:v>46.08558422712531</c:v>
                </c:pt>
                <c:pt idx="19">
                  <c:v>46.15817872091307</c:v>
                </c:pt>
                <c:pt idx="20">
                  <c:v>46.22848514008925</c:v>
                </c:pt>
                <c:pt idx="21">
                  <c:v>46.29611482452347</c:v>
                </c:pt>
                <c:pt idx="22">
                  <c:v>46.36072073237714</c:v>
                </c:pt>
                <c:pt idx="23">
                  <c:v>46.42199431702744</c:v>
                </c:pt>
                <c:pt idx="24">
                  <c:v>46.479662418655586</c:v>
                </c:pt>
                <c:pt idx="25">
                  <c:v>46.53348426187826</c:v>
                </c:pt>
                <c:pt idx="26">
                  <c:v>46.583248621895365</c:v>
                </c:pt>
                <c:pt idx="27">
                  <c:v>46.62877119944577</c:v>
                </c:pt>
                <c:pt idx="28">
                  <c:v>46.669892228331946</c:v>
                </c:pt>
                <c:pt idx="29">
                  <c:v>46.706474327343514</c:v>
                </c:pt>
                <c:pt idx="30">
                  <c:v>46.73840060012857</c:v>
                </c:pt>
                <c:pt idx="31">
                  <c:v>46.76557298111547</c:v>
                </c:pt>
                <c:pt idx="32">
                  <c:v>46.78791082230361</c:v>
                </c:pt>
                <c:pt idx="33">
                  <c:v>46.80534971407812</c:v>
                </c:pt>
                <c:pt idx="34">
                  <c:v>46.817840532733385</c:v>
                </c:pt>
                <c:pt idx="35">
                  <c:v>46.82534870778622</c:v>
                </c:pt>
                <c:pt idx="36">
                  <c:v>46.827853703214714</c:v>
                </c:pt>
              </c:numCache>
            </c:numRef>
          </c:yVal>
          <c:smooth val="0"/>
        </c:ser>
        <c:ser>
          <c:idx val="13"/>
          <c:order val="13"/>
          <c:tx>
            <c:strRef>
              <c:f>'Echo-Geometry-Return'!$O$18</c:f>
              <c:strCache>
                <c:ptCount val="1"/>
                <c:pt idx="0">
                  <c:v>60.0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numRef>
              <c:f>'Echo-Geometry-Return'!$O$60:$O$96</c:f>
              <c:numCache>
                <c:ptCount val="37"/>
                <c:pt idx="0">
                  <c:v>333.33333331036243</c:v>
                </c:pt>
                <c:pt idx="1">
                  <c:v>333.4854759675198</c:v>
                </c:pt>
                <c:pt idx="2">
                  <c:v>333.9399193729751</c:v>
                </c:pt>
                <c:pt idx="3">
                  <c:v>334.69077235964045</c:v>
                </c:pt>
                <c:pt idx="4">
                  <c:v>335.72841919307086</c:v>
                </c:pt>
                <c:pt idx="5">
                  <c:v>337.0398079887536</c:v>
                </c:pt>
                <c:pt idx="6">
                  <c:v>338.6088247528049</c:v>
                </c:pt>
                <c:pt idx="7">
                  <c:v>340.41672811679825</c:v>
                </c:pt>
                <c:pt idx="8">
                  <c:v>342.4426183860589</c:v>
                </c:pt>
                <c:pt idx="9">
                  <c:v>344.66391578948475</c:v>
                </c:pt>
                <c:pt idx="10">
                  <c:v>347.0568261782762</c:v>
                </c:pt>
                <c:pt idx="11">
                  <c:v>349.5967770725188</c:v>
                </c:pt>
                <c:pt idx="12">
                  <c:v>352.25881209433396</c:v>
                </c:pt>
                <c:pt idx="13">
                  <c:v>355.01793678335184</c:v>
                </c:pt>
                <c:pt idx="14">
                  <c:v>357.8494130990671</c:v>
                </c:pt>
                <c:pt idx="15">
                  <c:v>360.7290033261644</c:v>
                </c:pt>
                <c:pt idx="16">
                  <c:v>363.6331665481239</c:v>
                </c:pt>
                <c:pt idx="17">
                  <c:v>366.5392124080523</c:v>
                </c:pt>
                <c:pt idx="18">
                  <c:v>369.42541767660754</c:v>
                </c:pt>
                <c:pt idx="19">
                  <c:v>372.2711113683316</c:v>
                </c:pt>
                <c:pt idx="20">
                  <c:v>375.0567339603604</c:v>
                </c:pt>
                <c:pt idx="21">
                  <c:v>377.76387582036006</c:v>
                </c:pt>
                <c:pt idx="22">
                  <c:v>380.37529936265</c:v>
                </c:pt>
                <c:pt idx="23">
                  <c:v>382.8749488106535</c:v>
                </c:pt>
                <c:pt idx="24">
                  <c:v>385.2479508100668</c:v>
                </c:pt>
                <c:pt idx="25">
                  <c:v>387.480608547892</c:v>
                </c:pt>
                <c:pt idx="26">
                  <c:v>389.5603915078975</c:v>
                </c:pt>
                <c:pt idx="27">
                  <c:v>391.4759225413565</c:v>
                </c:pt>
                <c:pt idx="28">
                  <c:v>393.21696355317323</c:v>
                </c:pt>
                <c:pt idx="29">
                  <c:v>394.774400793105</c:v>
                </c:pt>
                <c:pt idx="30">
                  <c:v>396.1402304924453</c:v>
                </c:pt>
                <c:pt idx="31">
                  <c:v>397.3075453899899</c:v>
                </c:pt>
                <c:pt idx="32">
                  <c:v>398.27052253898</c:v>
                </c:pt>
                <c:pt idx="33">
                  <c:v>399.0244126711823</c:v>
                </c:pt>
                <c:pt idx="34">
                  <c:v>399.56553130811056</c:v>
                </c:pt>
                <c:pt idx="35">
                  <c:v>399.8912517465197</c:v>
                </c:pt>
                <c:pt idx="36">
                  <c:v>400.0000000042919</c:v>
                </c:pt>
              </c:numCache>
            </c:numRef>
          </c:xVal>
          <c:yVal>
            <c:numRef>
              <c:f>'Echo-Geometry-Return'!$O$142:$O$178</c:f>
              <c:numCache>
                <c:ptCount val="37"/>
                <c:pt idx="0">
                  <c:v>30.82785370265342</c:v>
                </c:pt>
                <c:pt idx="1">
                  <c:v>30.91424572966831</c:v>
                </c:pt>
                <c:pt idx="2">
                  <c:v>31.174638171281487</c:v>
                </c:pt>
                <c:pt idx="3">
                  <c:v>31.612761509825038</c:v>
                </c:pt>
                <c:pt idx="4">
                  <c:v>32.235115066302214</c:v>
                </c:pt>
                <c:pt idx="5">
                  <c:v>33.051429220738655</c:v>
                </c:pt>
                <c:pt idx="6">
                  <c:v>34.07540164179835</c:v>
                </c:pt>
                <c:pt idx="7">
                  <c:v>35.32582457789109</c:v>
                </c:pt>
                <c:pt idx="8">
                  <c:v>36.82830643476154</c:v>
                </c:pt>
                <c:pt idx="9">
                  <c:v>38.617947771354864</c:v>
                </c:pt>
                <c:pt idx="10">
                  <c:v>40.74363572570229</c:v>
                </c:pt>
                <c:pt idx="11">
                  <c:v>43.27525036586317</c:v>
                </c:pt>
                <c:pt idx="12">
                  <c:v>46.31648845107928</c:v>
                </c:pt>
                <c:pt idx="13">
                  <c:v>47.32691969176274</c:v>
                </c:pt>
                <c:pt idx="14">
                  <c:v>47.390018923941454</c:v>
                </c:pt>
                <c:pt idx="15">
                  <c:v>47.45372365911958</c:v>
                </c:pt>
                <c:pt idx="16">
                  <c:v>47.5175022558267</c:v>
                </c:pt>
                <c:pt idx="17">
                  <c:v>47.580856845864815</c:v>
                </c:pt>
                <c:pt idx="18">
                  <c:v>47.64332480242767</c:v>
                </c:pt>
                <c:pt idx="19">
                  <c:v>47.70447920328692</c:v>
                </c:pt>
                <c:pt idx="20">
                  <c:v>47.76392851038918</c:v>
                </c:pt>
                <c:pt idx="21">
                  <c:v>47.82131566365313</c:v>
                </c:pt>
                <c:pt idx="22">
                  <c:v>47.8763167592512</c:v>
                </c:pt>
                <c:pt idx="23">
                  <c:v>47.928639454464005</c:v>
                </c:pt>
                <c:pt idx="24">
                  <c:v>47.978021214439</c:v>
                </c:pt>
                <c:pt idx="25">
                  <c:v>48.02422749210638</c:v>
                </c:pt>
                <c:pt idx="26">
                  <c:v>48.06704991168236</c:v>
                </c:pt>
                <c:pt idx="27">
                  <c:v>48.10630450875748</c:v>
                </c:pt>
                <c:pt idx="28">
                  <c:v>48.14183006577068</c:v>
                </c:pt>
                <c:pt idx="29">
                  <c:v>48.173486570401735</c:v>
                </c:pt>
                <c:pt idx="30">
                  <c:v>48.20115381569247</c:v>
                </c:pt>
                <c:pt idx="31">
                  <c:v>48.22473015413407</c:v>
                </c:pt>
                <c:pt idx="32">
                  <c:v>48.24413141315512</c:v>
                </c:pt>
                <c:pt idx="33">
                  <c:v>48.259289976071116</c:v>
                </c:pt>
                <c:pt idx="34">
                  <c:v>48.27015403030976</c:v>
                </c:pt>
                <c:pt idx="35">
                  <c:v>48.27668698335513</c:v>
                </c:pt>
                <c:pt idx="36">
                  <c:v>48.278867046222764</c:v>
                </c:pt>
              </c:numCache>
            </c:numRef>
          </c:yVal>
          <c:smooth val="0"/>
        </c:ser>
        <c:ser>
          <c:idx val="14"/>
          <c:order val="14"/>
          <c:tx>
            <c:strRef>
              <c:f>'Echo-Geometry-Return'!$P$18</c:f>
              <c:strCache>
                <c:ptCount val="1"/>
                <c:pt idx="0">
                  <c:v>70.0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marker>
          <c:xVal>
            <c:numRef>
              <c:f>'Echo-Geometry-Return'!$P$60:$P$96</c:f>
              <c:numCache>
                <c:ptCount val="37"/>
                <c:pt idx="0">
                  <c:v>400.00000002332257</c:v>
                </c:pt>
                <c:pt idx="1">
                  <c:v>400.14792925543685</c:v>
                </c:pt>
                <c:pt idx="2">
                  <c:v>400.58993953344935</c:v>
                </c:pt>
                <c:pt idx="3">
                  <c:v>401.32074583154684</c:v>
                </c:pt>
                <c:pt idx="4">
                  <c:v>402.3316949659019</c:v>
                </c:pt>
                <c:pt idx="5">
                  <c:v>403.61098797430924</c:v>
                </c:pt>
                <c:pt idx="6">
                  <c:v>405.1439720646558</c:v>
                </c:pt>
                <c:pt idx="7">
                  <c:v>406.9134853560085</c:v>
                </c:pt>
                <c:pt idx="8">
                  <c:v>408.9002361477693</c:v>
                </c:pt>
                <c:pt idx="9">
                  <c:v>411.08319861395455</c:v>
                </c:pt>
                <c:pt idx="10">
                  <c:v>413.4400083926486</c:v>
                </c:pt>
                <c:pt idx="11">
                  <c:v>415.9473441247644</c:v>
                </c:pt>
                <c:pt idx="12">
                  <c:v>418.58128414339996</c:v>
                </c:pt>
                <c:pt idx="13">
                  <c:v>421.3176308075247</c:v>
                </c:pt>
                <c:pt idx="14">
                  <c:v>424.1321980772377</c:v>
                </c:pt>
                <c:pt idx="15">
                  <c:v>427.0010606156447</c:v>
                </c:pt>
                <c:pt idx="16">
                  <c:v>429.9007648546144</c:v>
                </c:pt>
                <c:pt idx="17">
                  <c:v>432.80850404841016</c:v>
                </c:pt>
                <c:pt idx="18">
                  <c:v>435.7022603955161</c:v>
                </c:pt>
                <c:pt idx="19">
                  <c:v>438.56091790956157</c:v>
                </c:pt>
                <c:pt idx="20">
                  <c:v>441.36434995743366</c:v>
                </c:pt>
                <c:pt idx="21">
                  <c:v>444.09348535035446</c:v>
                </c:pt>
                <c:pt idx="22">
                  <c:v>446.7303566571757</c:v>
                </c:pt>
                <c:pt idx="23">
                  <c:v>449.25813407962306</c:v>
                </c:pt>
                <c:pt idx="24">
                  <c:v>451.66114784235845</c:v>
                </c:pt>
                <c:pt idx="25">
                  <c:v>453.9249016472627</c:v>
                </c:pt>
                <c:pt idx="26">
                  <c:v>456.03607934909746</c:v>
                </c:pt>
                <c:pt idx="27">
                  <c:v>457.98254664611136</c:v>
                </c:pt>
                <c:pt idx="28">
                  <c:v>459.7533492537057</c:v>
                </c:pt>
                <c:pt idx="29">
                  <c:v>461.33870874583477</c:v>
                </c:pt>
                <c:pt idx="30">
                  <c:v>462.7300170072825</c:v>
                </c:pt>
                <c:pt idx="31">
                  <c:v>463.91983003790585</c:v>
                </c:pt>
                <c:pt idx="32">
                  <c:v>464.90186168340966</c:v>
                </c:pt>
                <c:pt idx="33">
                  <c:v>465.6709777317453</c:v>
                </c:pt>
                <c:pt idx="34">
                  <c:v>466.2231907048638</c:v>
                </c:pt>
                <c:pt idx="35">
                  <c:v>466.55565558786105</c:v>
                </c:pt>
                <c:pt idx="36">
                  <c:v>466.6666666735139</c:v>
                </c:pt>
              </c:numCache>
            </c:numRef>
          </c:xVal>
          <c:yVal>
            <c:numRef>
              <c:f>'Echo-Geometry-Return'!$P$142:$P$178</c:f>
              <c:numCache>
                <c:ptCount val="37"/>
                <c:pt idx="0">
                  <c:v>32.278867046637295</c:v>
                </c:pt>
                <c:pt idx="1">
                  <c:v>32.36462038661758</c:v>
                </c:pt>
                <c:pt idx="2">
                  <c:v>32.623111016495095</c:v>
                </c:pt>
                <c:pt idx="3">
                  <c:v>33.05811138466701</c:v>
                </c:pt>
                <c:pt idx="4">
                  <c:v>33.67618826525873</c:v>
                </c:pt>
                <c:pt idx="5">
                  <c:v>34.48716150939283</c:v>
                </c:pt>
                <c:pt idx="6">
                  <c:v>35.50483591310675</c:v>
                </c:pt>
                <c:pt idx="7">
                  <c:v>36.748123650205535</c:v>
                </c:pt>
                <c:pt idx="8">
                  <c:v>38.24276089326496</c:v>
                </c:pt>
                <c:pt idx="9">
                  <c:v>40.02397910567813</c:v>
                </c:pt>
                <c:pt idx="10">
                  <c:v>42.14079528750939</c:v>
                </c:pt>
                <c:pt idx="11">
                  <c:v>44.66321484618853</c:v>
                </c:pt>
                <c:pt idx="12">
                  <c:v>47.69505265959645</c:v>
                </c:pt>
                <c:pt idx="13">
                  <c:v>48.6959874223297</c:v>
                </c:pt>
                <c:pt idx="14">
                  <c:v>48.749592632622836</c:v>
                </c:pt>
                <c:pt idx="15">
                  <c:v>48.80389358398354</c:v>
                </c:pt>
                <c:pt idx="16">
                  <c:v>48.858435491761426</c:v>
                </c:pt>
                <c:pt idx="17">
                  <c:v>48.91278676808956</c:v>
                </c:pt>
                <c:pt idx="18">
                  <c:v>48.966541120271785</c:v>
                </c:pt>
                <c:pt idx="19">
                  <c:v>49.019318827787686</c:v>
                </c:pt>
                <c:pt idx="20">
                  <c:v>49.07076733834582</c:v>
                </c:pt>
                <c:pt idx="21">
                  <c:v>49.12056131739321</c:v>
                </c:pt>
                <c:pt idx="22">
                  <c:v>49.16840227425962</c:v>
                </c:pt>
                <c:pt idx="23">
                  <c:v>49.2140178740198</c:v>
                </c:pt>
                <c:pt idx="24">
                  <c:v>49.257161028971296</c:v>
                </c:pt>
                <c:pt idx="25">
                  <c:v>49.297608848602415</c:v>
                </c:pt>
                <c:pt idx="26">
                  <c:v>49.33516151287893</c:v>
                </c:pt>
                <c:pt idx="27">
                  <c:v>49.36964112107466</c:v>
                </c:pt>
                <c:pt idx="28">
                  <c:v>49.400890557424646</c:v>
                </c:pt>
                <c:pt idx="29">
                  <c:v>49.42877240562444</c:v>
                </c:pt>
                <c:pt idx="30">
                  <c:v>49.4531679365565</c:v>
                </c:pt>
                <c:pt idx="31">
                  <c:v>49.47397618744904</c:v>
                </c:pt>
                <c:pt idx="32">
                  <c:v>49.49111314578509</c:v>
                </c:pt>
                <c:pt idx="33">
                  <c:v>49.50451104748979</c:v>
                </c:pt>
                <c:pt idx="34">
                  <c:v>49.51411779604541</c:v>
                </c:pt>
                <c:pt idx="35">
                  <c:v>49.5198965070433</c:v>
                </c:pt>
                <c:pt idx="36">
                  <c:v>49.52182518123257</c:v>
                </c:pt>
              </c:numCache>
            </c:numRef>
          </c:yVal>
          <c:smooth val="0"/>
        </c:ser>
        <c:ser>
          <c:idx val="15"/>
          <c:order val="15"/>
          <c:tx>
            <c:strRef>
              <c:f>'Echo-Geometry-Return'!$Q$18</c:f>
              <c:strCache>
                <c:ptCount val="1"/>
                <c:pt idx="0">
                  <c:v>80.0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marker>
          <c:xVal>
            <c:numRef>
              <c:f>'Echo-Geometry-Return'!$Q$60:$Q$96</c:f>
              <c:numCache>
                <c:ptCount val="37"/>
                <c:pt idx="0">
                  <c:v>466.6666667235607</c:v>
                </c:pt>
                <c:pt idx="1">
                  <c:v>466.8115855457103</c:v>
                </c:pt>
                <c:pt idx="2">
                  <c:v>467.2447029487048</c:v>
                </c:pt>
                <c:pt idx="3">
                  <c:v>467.9611397260103</c:v>
                </c:pt>
                <c:pt idx="4">
                  <c:v>468.9528903112565</c:v>
                </c:pt>
                <c:pt idx="5">
                  <c:v>470.20900491236046</c:v>
                </c:pt>
                <c:pt idx="6">
                  <c:v>471.71583068545016</c:v>
                </c:pt>
                <c:pt idx="7">
                  <c:v>473.45729967705364</c:v>
                </c:pt>
                <c:pt idx="8">
                  <c:v>475.4152499329666</c:v>
                </c:pt>
                <c:pt idx="9">
                  <c:v>477.5697659168611</c:v>
                </c:pt>
                <c:pt idx="10">
                  <c:v>479.89952513364057</c:v>
                </c:pt>
                <c:pt idx="11">
                  <c:v>482.3821393899048</c:v>
                </c:pt>
                <c:pt idx="12">
                  <c:v>484.9944811756913</c:v>
                </c:pt>
                <c:pt idx="13">
                  <c:v>487.7129879446355</c:v>
                </c:pt>
                <c:pt idx="14">
                  <c:v>490.5139393646878</c:v>
                </c:pt>
                <c:pt idx="15">
                  <c:v>493.3737047254177</c:v>
                </c:pt>
                <c:pt idx="16">
                  <c:v>496.268959500925</c:v>
                </c:pt>
                <c:pt idx="17">
                  <c:v>499.17687151998393</c:v>
                </c:pt>
                <c:pt idx="18">
                  <c:v>502.0752582766185</c:v>
                </c:pt>
                <c:pt idx="19">
                  <c:v>504.9427176499423</c:v>
                </c:pt>
                <c:pt idx="20">
                  <c:v>507.7587347383436</c:v>
                </c:pt>
                <c:pt idx="21">
                  <c:v>510.50376770668345</c:v>
                </c:pt>
                <c:pt idx="22">
                  <c:v>513.1593155540518</c:v>
                </c:pt>
                <c:pt idx="23">
                  <c:v>515.7079705872467</c:v>
                </c:pt>
                <c:pt idx="24">
                  <c:v>518.1334581772513</c:v>
                </c:pt>
                <c:pt idx="25">
                  <c:v>520.4206661194407</c:v>
                </c:pt>
                <c:pt idx="26">
                  <c:v>522.5556656410902</c:v>
                </c:pt>
                <c:pt idx="27">
                  <c:v>524.5257258220734</c:v>
                </c:pt>
                <c:pt idx="28">
                  <c:v>526.3193229299233</c:v>
                </c:pt>
                <c:pt idx="29">
                  <c:v>527.9261459269281</c:v>
                </c:pt>
                <c:pt idx="30">
                  <c:v>529.3370991887908</c:v>
                </c:pt>
                <c:pt idx="31">
                  <c:v>530.5443032830137</c:v>
                </c:pt>
                <c:pt idx="32">
                  <c:v>531.5410944898326</c:v>
                </c:pt>
                <c:pt idx="33">
                  <c:v>532.3220236074076</c:v>
                </c:pt>
                <c:pt idx="34">
                  <c:v>532.8828544631546</c:v>
                </c:pt>
                <c:pt idx="35">
                  <c:v>533.2205624517167</c:v>
                </c:pt>
                <c:pt idx="36">
                  <c:v>533.3333333431087</c:v>
                </c:pt>
              </c:numCache>
            </c:numRef>
          </c:xVal>
          <c:yVal>
            <c:numRef>
              <c:f>'Echo-Geometry-Return'!$Q$142:$Q$178</c:f>
              <c:numCache>
                <c:ptCount val="37"/>
                <c:pt idx="0">
                  <c:v>33.52182518213505</c:v>
                </c:pt>
                <c:pt idx="1">
                  <c:v>33.60713101425574</c:v>
                </c:pt>
                <c:pt idx="2">
                  <c:v>33.8642879514295</c:v>
                </c:pt>
                <c:pt idx="3">
                  <c:v>34.29709451718423</c:v>
                </c:pt>
                <c:pt idx="4">
                  <c:v>34.91215960819539</c:v>
                </c:pt>
                <c:pt idx="5">
                  <c:v>35.71935936517285</c:v>
                </c:pt>
                <c:pt idx="6">
                  <c:v>36.73256664119351</c:v>
                </c:pt>
                <c:pt idx="7">
                  <c:v>37.97077070793504</c:v>
                </c:pt>
                <c:pt idx="8">
                  <c:v>39.45979102345219</c:v>
                </c:pt>
                <c:pt idx="9">
                  <c:v>41.23494573030843</c:v>
                </c:pt>
                <c:pt idx="10">
                  <c:v>43.3453393212764</c:v>
                </c:pt>
                <c:pt idx="11">
                  <c:v>45.86106325662672</c:v>
                </c:pt>
                <c:pt idx="12">
                  <c:v>48.88601516913</c:v>
                </c:pt>
                <c:pt idx="13">
                  <c:v>49.87995177463253</c:v>
                </c:pt>
                <c:pt idx="14">
                  <c:v>49.92651883816787</c:v>
                </c:pt>
                <c:pt idx="15">
                  <c:v>49.973807526462444</c:v>
                </c:pt>
                <c:pt idx="16">
                  <c:v>50.02142222737321</c:v>
                </c:pt>
                <c:pt idx="17">
                  <c:v>50.06898379178315</c:v>
                </c:pt>
                <c:pt idx="18">
                  <c:v>50.11613181351294</c:v>
                </c:pt>
                <c:pt idx="19">
                  <c:v>50.16252624607813</c:v>
                </c:pt>
                <c:pt idx="20">
                  <c:v>50.20784844656363</c:v>
                </c:pt>
                <c:pt idx="21">
                  <c:v>50.251801738581605</c:v>
                </c:pt>
                <c:pt idx="22">
                  <c:v>50.294111583177525</c:v>
                </c:pt>
                <c:pt idx="23">
                  <c:v>50.33452544022711</c:v>
                </c:pt>
                <c:pt idx="24">
                  <c:v>50.372812394634025</c:v>
                </c:pt>
                <c:pt idx="25">
                  <c:v>50.408762612523596</c:v>
                </c:pt>
                <c:pt idx="26">
                  <c:v>50.44218668338615</c:v>
                </c:pt>
                <c:pt idx="27">
                  <c:v>50.472914895272446</c:v>
                </c:pt>
                <c:pt idx="28">
                  <c:v>50.50079648200869</c:v>
                </c:pt>
                <c:pt idx="29">
                  <c:v>50.52569887415435</c:v>
                </c:pt>
                <c:pt idx="30">
                  <c:v>50.547506979137694</c:v>
                </c:pt>
                <c:pt idx="31">
                  <c:v>50.566122510660776</c:v>
                </c:pt>
                <c:pt idx="32">
                  <c:v>50.581463383006515</c:v>
                </c:pt>
                <c:pt idx="33">
                  <c:v>50.5934631822169</c:v>
                </c:pt>
                <c:pt idx="34">
                  <c:v>50.60207072313432</c:v>
                </c:pt>
                <c:pt idx="35">
                  <c:v>50.60724969889994</c:v>
                </c:pt>
                <c:pt idx="36">
                  <c:v>50.608978427715314</c:v>
                </c:pt>
              </c:numCache>
            </c:numRef>
          </c:yVal>
          <c:smooth val="0"/>
        </c:ser>
        <c:ser>
          <c:idx val="16"/>
          <c:order val="16"/>
          <c:tx>
            <c:strRef>
              <c:f>'Echo-Geometry-Return'!$R$18</c:f>
              <c:strCache>
                <c:ptCount val="1"/>
                <c:pt idx="0">
                  <c:v>90.0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marker>
          <c:xVal>
            <c:numRef>
              <c:f>'Echo-Geometry-Return'!$R$60:$R$96</c:f>
              <c:numCache>
                <c:ptCount val="37"/>
                <c:pt idx="0">
                  <c:v>533.3333333644285</c:v>
                </c:pt>
                <c:pt idx="1">
                  <c:v>533.4759939947736</c:v>
                </c:pt>
                <c:pt idx="2">
                  <c:v>533.9024353258562</c:v>
                </c:pt>
                <c:pt idx="3">
                  <c:v>534.608068068783</c:v>
                </c:pt>
                <c:pt idx="4">
                  <c:v>535.5853508360512</c:v>
                </c:pt>
                <c:pt idx="5">
                  <c:v>536.8239456179806</c:v>
                </c:pt>
                <c:pt idx="6">
                  <c:v>538.3109249078858</c:v>
                </c:pt>
                <c:pt idx="7">
                  <c:v>540.0310210096046</c:v>
                </c:pt>
                <c:pt idx="8">
                  <c:v>541.9669068567755</c:v>
                </c:pt>
                <c:pt idx="9">
                  <c:v>544.0994972534237</c:v>
                </c:pt>
                <c:pt idx="10">
                  <c:v>546.4082597796329</c:v>
                </c:pt>
                <c:pt idx="11">
                  <c:v>548.8715255619212</c:v>
                </c:pt>
                <c:pt idx="12">
                  <c:v>551.4667915105844</c:v>
                </c:pt>
                <c:pt idx="13">
                  <c:v>554.1710072883296</c:v>
                </c:pt>
                <c:pt idx="14">
                  <c:v>556.9608420209062</c:v>
                </c:pt>
                <c:pt idx="15">
                  <c:v>559.8129274462664</c:v>
                </c:pt>
                <c:pt idx="16">
                  <c:v>562.7040757179093</c:v>
                </c:pt>
                <c:pt idx="17">
                  <c:v>565.6114713650559</c:v>
                </c:pt>
                <c:pt idx="18">
                  <c:v>568.5128379379142</c:v>
                </c:pt>
                <c:pt idx="19">
                  <c:v>571.3865806303993</c:v>
                </c:pt>
                <c:pt idx="20">
                  <c:v>574.2119066955927</c:v>
                </c:pt>
                <c:pt idx="21">
                  <c:v>576.9689257837442</c:v>
                </c:pt>
                <c:pt idx="22">
                  <c:v>579.6387324770594</c:v>
                </c:pt>
                <c:pt idx="23">
                  <c:v>582.2034733088161</c:v>
                </c:pt>
                <c:pt idx="24">
                  <c:v>584.6464004723155</c:v>
                </c:pt>
                <c:pt idx="25">
                  <c:v>586.9519142790606</c:v>
                </c:pt>
                <c:pt idx="26">
                  <c:v>589.1055962406899</c:v>
                </c:pt>
                <c:pt idx="27">
                  <c:v>591.0942344454272</c:v>
                </c:pt>
                <c:pt idx="28">
                  <c:v>592.9058426916976</c:v>
                </c:pt>
                <c:pt idx="29">
                  <c:v>594.5296746393437</c:v>
                </c:pt>
                <c:pt idx="30">
                  <c:v>595.9562340489332</c:v>
                </c:pt>
                <c:pt idx="31">
                  <c:v>597.1772820057884</c:v>
                </c:pt>
                <c:pt idx="32">
                  <c:v>598.1858418689912</c:v>
                </c:pt>
                <c:pt idx="33">
                  <c:v>598.9762025468357</c:v>
                </c:pt>
                <c:pt idx="34">
                  <c:v>599.5439205777056</c:v>
                </c:pt>
                <c:pt idx="35">
                  <c:v>599.8858213876274</c:v>
                </c:pt>
                <c:pt idx="36">
                  <c:v>600.0000000130708</c:v>
                </c:pt>
              </c:numCache>
            </c:numRef>
          </c:xVal>
          <c:yVal>
            <c:numRef>
              <c:f>'Echo-Geometry-Return'!$R$142:$R$178</c:f>
              <c:numCache>
                <c:ptCount val="37"/>
                <c:pt idx="0">
                  <c:v>34.60897842807518</c:v>
                </c:pt>
                <c:pt idx="1">
                  <c:v>34.693953559882004</c:v>
                </c:pt>
                <c:pt idx="2">
                  <c:v>34.950124320056986</c:v>
                </c:pt>
                <c:pt idx="3">
                  <c:v>35.38130676402294</c:v>
                </c:pt>
                <c:pt idx="4">
                  <c:v>35.994138210334</c:v>
                </c:pt>
                <c:pt idx="5">
                  <c:v>36.7985329829521</c:v>
                </c:pt>
                <c:pt idx="6">
                  <c:v>37.80841042303069</c:v>
                </c:pt>
                <c:pt idx="7">
                  <c:v>39.04281291651878</c:v>
                </c:pt>
                <c:pt idx="8">
                  <c:v>40.52761787362104</c:v>
                </c:pt>
                <c:pt idx="9">
                  <c:v>42.29820443685658</c:v>
                </c:pt>
                <c:pt idx="10">
                  <c:v>44.403739448987665</c:v>
                </c:pt>
                <c:pt idx="11">
                  <c:v>46.91437653869927</c:v>
                </c:pt>
                <c:pt idx="12">
                  <c:v>49.934074010863995</c:v>
                </c:pt>
                <c:pt idx="13">
                  <c:v>50.922646686922256</c:v>
                </c:pt>
                <c:pt idx="14">
                  <c:v>50.9637950524308</c:v>
                </c:pt>
                <c:pt idx="15">
                  <c:v>51.00566103308812</c:v>
                </c:pt>
                <c:pt idx="16">
                  <c:v>51.04789545814687</c:v>
                </c:pt>
                <c:pt idx="17">
                  <c:v>51.09016113752512</c:v>
                </c:pt>
                <c:pt idx="18">
                  <c:v>51.132135135327694</c:v>
                </c:pt>
                <c:pt idx="19">
                  <c:v>51.17351050528035</c:v>
                </c:pt>
                <c:pt idx="20">
                  <c:v>51.213997546825546</c:v>
                </c:pt>
                <c:pt idx="21">
                  <c:v>51.253324645590155</c:v>
                </c:pt>
                <c:pt idx="22">
                  <c:v>51.29123876287479</c:v>
                </c:pt>
                <c:pt idx="23">
                  <c:v>51.32750563677183</c:v>
                </c:pt>
                <c:pt idx="24">
                  <c:v>51.36190975342867</c:v>
                </c:pt>
                <c:pt idx="25">
                  <c:v>51.39425414162552</c:v>
                </c:pt>
                <c:pt idx="26">
                  <c:v>51.42436003785819</c:v>
                </c:pt>
                <c:pt idx="27">
                  <c:v>51.452066462979296</c:v>
                </c:pt>
                <c:pt idx="28">
                  <c:v>51.47722974548889</c:v>
                </c:pt>
                <c:pt idx="29">
                  <c:v>51.499723020997465</c:v>
                </c:pt>
                <c:pt idx="30">
                  <c:v>51.51943573233453</c:v>
                </c:pt>
                <c:pt idx="31">
                  <c:v>51.53627315030389</c:v>
                </c:pt>
                <c:pt idx="32">
                  <c:v>51.55015593119501</c:v>
                </c:pt>
                <c:pt idx="33">
                  <c:v>51.56101972382254</c:v>
                </c:pt>
                <c:pt idx="34">
                  <c:v>51.56881483602642</c:v>
                </c:pt>
                <c:pt idx="35">
                  <c:v>51.57350596816151</c:v>
                </c:pt>
                <c:pt idx="36">
                  <c:v>51.57507201923584</c:v>
                </c:pt>
              </c:numCache>
            </c:numRef>
          </c:yVal>
          <c:smooth val="0"/>
        </c:ser>
        <c:ser>
          <c:idx val="17"/>
          <c:order val="17"/>
          <c:tx>
            <c:strRef>
              <c:f>'Echo-Geometry-Return'!$S$18</c:f>
              <c:strCache>
                <c:ptCount val="1"/>
                <c:pt idx="0">
                  <c:v>100.0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marker>
          <c:xVal>
            <c:numRef>
              <c:f>'Echo-Geometry-Return'!$S$60:$S$96</c:f>
              <c:numCache>
                <c:ptCount val="37"/>
                <c:pt idx="0">
                  <c:v>599.9999998059817</c:v>
                </c:pt>
                <c:pt idx="1">
                  <c:v>600.1409040178089</c:v>
                </c:pt>
                <c:pt idx="2">
                  <c:v>600.5621491282948</c:v>
                </c:pt>
                <c:pt idx="3">
                  <c:v>601.2593631080091</c:v>
                </c:pt>
                <c:pt idx="4">
                  <c:v>602.2253529777671</c:v>
                </c:pt>
                <c:pt idx="5">
                  <c:v>603.4502416821632</c:v>
                </c:pt>
                <c:pt idx="6">
                  <c:v>604.9216510010972</c:v>
                </c:pt>
                <c:pt idx="7">
                  <c:v>606.6249230904825</c:v>
                </c:pt>
                <c:pt idx="8">
                  <c:v>608.5433719513903</c:v>
                </c:pt>
                <c:pt idx="9">
                  <c:v>610.6585556456713</c:v>
                </c:pt>
                <c:pt idx="10">
                  <c:v>612.9505601817592</c:v>
                </c:pt>
                <c:pt idx="11">
                  <c:v>615.3982866031446</c:v>
                </c:pt>
                <c:pt idx="12">
                  <c:v>617.9797338056482</c:v>
                </c:pt>
                <c:pt idx="13">
                  <c:v>620.6722708539847</c:v>
                </c:pt>
                <c:pt idx="14">
                  <c:v>623.4528939316558</c:v>
                </c:pt>
                <c:pt idx="15">
                  <c:v>626.2984644257633</c:v>
                </c:pt>
                <c:pt idx="16">
                  <c:v>629.1859259288341</c:v>
                </c:pt>
                <c:pt idx="17">
                  <c:v>632.0924990705769</c:v>
                </c:pt>
                <c:pt idx="18">
                  <c:v>634.9958540373636</c:v>
                </c:pt>
                <c:pt idx="19">
                  <c:v>637.874261383586</c:v>
                </c:pt>
                <c:pt idx="20">
                  <c:v>640.7067222917987</c:v>
                </c:pt>
                <c:pt idx="21">
                  <c:v>643.4730798153387</c:v>
                </c:pt>
                <c:pt idx="22">
                  <c:v>646.1541128625829</c:v>
                </c:pt>
                <c:pt idx="23">
                  <c:v>648.73161478391</c:v>
                </c:pt>
                <c:pt idx="24">
                  <c:v>651.1884584284251</c:v>
                </c:pt>
                <c:pt idx="25">
                  <c:v>653.5086494730307</c:v>
                </c:pt>
                <c:pt idx="26">
                  <c:v>655.6773697135758</c:v>
                </c:pt>
                <c:pt idx="27">
                  <c:v>657.6810118647481</c:v>
                </c:pt>
                <c:pt idx="28">
                  <c:v>659.5072072564207</c:v>
                </c:pt>
                <c:pt idx="29">
                  <c:v>661.1448476500818</c:v>
                </c:pt>
                <c:pt idx="30">
                  <c:v>662.5841022372745</c:v>
                </c:pt>
                <c:pt idx="31">
                  <c:v>663.8164307277534</c:v>
                </c:pt>
                <c:pt idx="32">
                  <c:v>664.8345932911368</c:v>
                </c:pt>
                <c:pt idx="33">
                  <c:v>665.6326579836691</c:v>
                </c:pt>
                <c:pt idx="34">
                  <c:v>666.2060061711519</c:v>
                </c:pt>
                <c:pt idx="35">
                  <c:v>666.5513363497997</c:v>
                </c:pt>
                <c:pt idx="36">
                  <c:v>666.6666666833955</c:v>
                </c:pt>
              </c:numCache>
            </c:numRef>
          </c:xVal>
          <c:yVal>
            <c:numRef>
              <c:f>'Echo-Geometry-Return'!$S$142:$S$178</c:f>
              <c:numCache>
                <c:ptCount val="37"/>
                <c:pt idx="0">
                  <c:v>35.57507201642878</c:v>
                </c:pt>
                <c:pt idx="1">
                  <c:v>35.65979294022011</c:v>
                </c:pt>
                <c:pt idx="2">
                  <c:v>35.9152052804375</c:v>
                </c:pt>
                <c:pt idx="3">
                  <c:v>36.34513757878899</c:v>
                </c:pt>
                <c:pt idx="4">
                  <c:v>36.95624744602872</c:v>
                </c:pt>
                <c:pt idx="5">
                  <c:v>37.758476576596124</c:v>
                </c:pt>
                <c:pt idx="6">
                  <c:v>38.765777810242426</c:v>
                </c:pt>
                <c:pt idx="7">
                  <c:v>39.99723205295173</c:v>
                </c:pt>
                <c:pt idx="8">
                  <c:v>41.47875906152524</c:v>
                </c:pt>
                <c:pt idx="9">
                  <c:v>43.245782935864675</c:v>
                </c:pt>
                <c:pt idx="10">
                  <c:v>45.347516910899394</c:v>
                </c:pt>
                <c:pt idx="11">
                  <c:v>47.85416135601156</c:v>
                </c:pt>
                <c:pt idx="12">
                  <c:v>50.86972070575768</c:v>
                </c:pt>
                <c:pt idx="13">
                  <c:v>51.85405449076238</c:v>
                </c:pt>
                <c:pt idx="14">
                  <c:v>51.89090583637945</c:v>
                </c:pt>
                <c:pt idx="15">
                  <c:v>51.92845674998779</c:v>
                </c:pt>
                <c:pt idx="16">
                  <c:v>51.966395246787854</c:v>
                </c:pt>
                <c:pt idx="17">
                  <c:v>52.004418225311014</c:v>
                </c:pt>
                <c:pt idx="18">
                  <c:v>52.04223365660192</c:v>
                </c:pt>
                <c:pt idx="19">
                  <c:v>52.079562332242034</c:v>
                </c:pt>
                <c:pt idx="20">
                  <c:v>52.11613920967136</c:v>
                </c:pt>
                <c:pt idx="21">
                  <c:v>52.151714399441786</c:v>
                </c:pt>
                <c:pt idx="22">
                  <c:v>52.1860538419385</c:v>
                </c:pt>
                <c:pt idx="23">
                  <c:v>52.21893972142108</c:v>
                </c:pt>
                <c:pt idx="24">
                  <c:v>52.25017066362504</c:v>
                </c:pt>
                <c:pt idx="25">
                  <c:v>52.27956176021887</c:v>
                </c:pt>
                <c:pt idx="26">
                  <c:v>52.30694445963166</c:v>
                </c:pt>
                <c:pt idx="27">
                  <c:v>52.33216635955309</c:v>
                </c:pt>
                <c:pt idx="28">
                  <c:v>52.35509093206467</c:v>
                </c:pt>
                <c:pt idx="29">
                  <c:v>52.375597208109056</c:v>
                </c:pt>
                <c:pt idx="30">
                  <c:v>52.393579443987356</c:v>
                </c:pt>
                <c:pt idx="31">
                  <c:v>52.40894678888078</c:v>
                </c:pt>
                <c:pt idx="32">
                  <c:v>52.42162296906229</c:v>
                </c:pt>
                <c:pt idx="33">
                  <c:v>52.43154600150505</c:v>
                </c:pt>
                <c:pt idx="34">
                  <c:v>52.438667946984864</c:v>
                </c:pt>
                <c:pt idx="35">
                  <c:v>52.44295471048416</c:v>
                </c:pt>
                <c:pt idx="36">
                  <c:v>52.44438589488596</c:v>
                </c:pt>
              </c:numCache>
            </c:numRef>
          </c:yVal>
          <c:smooth val="0"/>
        </c:ser>
        <c:ser>
          <c:idx val="18"/>
          <c:order val="18"/>
          <c:tx>
            <c:v>Noise</c:v>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
              <c:pt idx="0">
                <c:v>0</c:v>
              </c:pt>
              <c:pt idx="1">
                <c:v>700</c:v>
              </c:pt>
            </c:numLit>
          </c:xVal>
          <c:yVal>
            <c:numRef>
              <c:f>'Echo-Geometry-Return'!$Y$73:$Y$74</c:f>
              <c:numCache>
                <c:ptCount val="2"/>
                <c:pt idx="0">
                  <c:v>48.620599913279634</c:v>
                </c:pt>
                <c:pt idx="1">
                  <c:v>48.620599913279634</c:v>
                </c:pt>
              </c:numCache>
            </c:numRef>
          </c:yVal>
          <c:smooth val="1"/>
        </c:ser>
        <c:axId val="7165211"/>
        <c:axId val="64486900"/>
      </c:scatterChart>
      <c:valAx>
        <c:axId val="7165211"/>
        <c:scaling>
          <c:orientation val="minMax"/>
          <c:max val="700"/>
          <c:min val="0"/>
        </c:scaling>
        <c:axPos val="t"/>
        <c:title>
          <c:tx>
            <c:rich>
              <a:bodyPr vert="horz" rot="0" anchor="ctr"/>
              <a:lstStyle/>
              <a:p>
                <a:pPr algn="ctr">
                  <a:defRPr/>
                </a:pPr>
                <a:r>
                  <a:rPr lang="en-US" cap="none" sz="800" b="1" i="0" u="none" baseline="0">
                    <a:latin typeface="Arial"/>
                    <a:ea typeface="Arial"/>
                    <a:cs typeface="Arial"/>
                  </a:rPr>
                  <a:t>Excess delay (usec)</a:t>
                </a:r>
              </a:p>
            </c:rich>
          </c:tx>
          <c:layout/>
          <c:overlay val="0"/>
          <c:spPr>
            <a:noFill/>
            <a:ln>
              <a:noFill/>
            </a:ln>
          </c:spPr>
        </c:title>
        <c:majorGridlines>
          <c:spPr>
            <a:ln w="3175">
              <a:solidFill>
                <a:srgbClr val="969696"/>
              </a:solidFill>
              <a:prstDash val="dash"/>
            </a:ln>
          </c:spPr>
        </c:majorGridlines>
        <c:delete val="0"/>
        <c:numFmt formatCode="0" sourceLinked="0"/>
        <c:majorTickMark val="out"/>
        <c:minorTickMark val="none"/>
        <c:tickLblPos val="nextTo"/>
        <c:crossAx val="64486900"/>
        <c:crosses val="max"/>
        <c:crossBetween val="midCat"/>
        <c:dispUnits/>
      </c:valAx>
      <c:valAx>
        <c:axId val="64486900"/>
        <c:scaling>
          <c:orientation val="maxMin"/>
          <c:max val="60"/>
          <c:min val="0"/>
        </c:scaling>
        <c:axPos val="l"/>
        <c:title>
          <c:tx>
            <c:rich>
              <a:bodyPr vert="horz" rot="-5400000" anchor="ctr"/>
              <a:lstStyle/>
              <a:p>
                <a:pPr algn="ctr">
                  <a:defRPr/>
                </a:pPr>
                <a:r>
                  <a:rPr lang="en-US" cap="none" sz="800" b="1" i="0" u="none" baseline="0">
                    <a:latin typeface="Arial"/>
                    <a:ea typeface="Arial"/>
                    <a:cs typeface="Arial"/>
                  </a:rPr>
                  <a:t>Attenuation (dB)</a:t>
                </a:r>
              </a:p>
            </c:rich>
          </c:tx>
          <c:layout/>
          <c:overlay val="0"/>
          <c:spPr>
            <a:noFill/>
            <a:ln>
              <a:noFill/>
            </a:ln>
          </c:spPr>
        </c:title>
        <c:majorGridlines/>
        <c:delete val="0"/>
        <c:numFmt formatCode="0" sourceLinked="0"/>
        <c:majorTickMark val="out"/>
        <c:minorTickMark val="none"/>
        <c:tickLblPos val="nextTo"/>
        <c:crossAx val="7165211"/>
        <c:crosses val="max"/>
        <c:crossBetween val="midCat"/>
        <c:dispUnits/>
      </c:valAx>
      <c:spPr>
        <a:solidFill>
          <a:srgbClr val="FFFFFF"/>
        </a:solidFill>
        <a:ln w="25400">
          <a:solidFill>
            <a:srgbClr val="808080"/>
          </a:solidFill>
        </a:ln>
      </c:spPr>
    </c:plotArea>
    <c:legend>
      <c:legendPos val="r"/>
      <c:layout>
        <c:manualLayout>
          <c:xMode val="edge"/>
          <c:yMode val="edge"/>
          <c:x val="0.885"/>
          <c:y val="0.120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Multipath scatter plot
(Free space)</a:t>
            </a:r>
          </a:p>
        </c:rich>
      </c:tx>
      <c:layout/>
      <c:spPr>
        <a:noFill/>
        <a:ln>
          <a:noFill/>
        </a:ln>
      </c:spPr>
    </c:title>
    <c:plotArea>
      <c:layout>
        <c:manualLayout>
          <c:xMode val="edge"/>
          <c:yMode val="edge"/>
          <c:x val="0.044"/>
          <c:y val="0.1015"/>
          <c:w val="0.879"/>
          <c:h val="0.83475"/>
        </c:manualLayout>
      </c:layout>
      <c:scatterChart>
        <c:scatterStyle val="lineMarker"/>
        <c:varyColors val="0"/>
        <c:ser>
          <c:idx val="0"/>
          <c:order val="0"/>
          <c:tx>
            <c:v>Multipath Profile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trendline>
            <c:trendlineType val="poly"/>
            <c:order val="5"/>
            <c:dispEq val="1"/>
            <c:dispRSqr val="1"/>
            <c:trendlineLbl>
              <c:layout>
                <c:manualLayout>
                  <c:x val="0"/>
                  <c:y val="0"/>
                </c:manualLayout>
              </c:layout>
              <c:numFmt formatCode="General"/>
            </c:trendlineLbl>
          </c:trendline>
          <c:xVal>
            <c:numRef>
              <c:f>'Echo-Geometry-Return'!$B$182:$B$847</c:f>
              <c:numCache>
                <c:ptCount val="66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1.134044464977908</c:v>
                </c:pt>
                <c:pt idx="52">
                  <c:v>1.2746632580772814</c:v>
                </c:pt>
                <c:pt idx="53">
                  <c:v>1.4179921184242932</c:v>
                </c:pt>
                <c:pt idx="54">
                  <c:v>1.5629122875193544</c:v>
                </c:pt>
                <c:pt idx="55">
                  <c:v>1.7083073241679791</c:v>
                </c:pt>
                <c:pt idx="56">
                  <c:v>1.8530717020213436</c:v>
                </c:pt>
                <c:pt idx="57">
                  <c:v>1.9961188813517992</c:v>
                </c:pt>
                <c:pt idx="58">
                  <c:v>2.136388824914963</c:v>
                </c:pt>
                <c:pt idx="59">
                  <c:v>2.2728549421625566</c:v>
                </c:pt>
                <c:pt idx="60">
                  <c:v>2.4045304582766334</c:v>
                </c:pt>
                <c:pt idx="61">
                  <c:v>2.5304742144719823</c:v>
                </c:pt>
                <c:pt idx="62">
                  <c:v>2.6497959138355043</c:v>
                </c:pt>
                <c:pt idx="63">
                  <c:v>2.7616608327866743</c:v>
                </c:pt>
                <c:pt idx="64">
                  <c:v>2.8652940222477064</c:v>
                </c:pt>
                <c:pt idx="65">
                  <c:v>2.959984025023565</c:v>
                </c:pt>
                <c:pt idx="66">
                  <c:v>3.045086136941186</c:v>
                </c:pt>
                <c:pt idx="67">
                  <c:v>3.12002523920197</c:v>
                </c:pt>
                <c:pt idx="68">
                  <c:v>3.18429822837152</c:v>
                </c:pt>
                <c:pt idx="69">
                  <c:v>3.2374760686494852</c:v>
                </c:pt>
                <c:pt idx="70">
                  <c:v>3.2792054886936306</c:v>
                </c:pt>
                <c:pt idx="71">
                  <c:v>3.309210342450791</c:v>
                </c:pt>
                <c:pt idx="72">
                  <c:v>3.3272926502907003</c:v>
                </c:pt>
                <c:pt idx="73">
                  <c:v>3.3333333332860646</c:v>
                </c:pt>
                <c:pt idx="74">
                  <c:v>1</c:v>
                </c:pt>
                <c:pt idx="75">
                  <c:v>1</c:v>
                </c:pt>
                <c:pt idx="76">
                  <c:v>1</c:v>
                </c:pt>
                <c:pt idx="77">
                  <c:v>1</c:v>
                </c:pt>
                <c:pt idx="78">
                  <c:v>1</c:v>
                </c:pt>
                <c:pt idx="79">
                  <c:v>1</c:v>
                </c:pt>
                <c:pt idx="80">
                  <c:v>1</c:v>
                </c:pt>
                <c:pt idx="81">
                  <c:v>1</c:v>
                </c:pt>
                <c:pt idx="82">
                  <c:v>1</c:v>
                </c:pt>
                <c:pt idx="83">
                  <c:v>1.0658555645670968</c:v>
                </c:pt>
                <c:pt idx="84">
                  <c:v>1.295056018175913</c:v>
                </c:pt>
                <c:pt idx="85">
                  <c:v>1.5398286603143951</c:v>
                </c:pt>
                <c:pt idx="86">
                  <c:v>1.797973380564848</c:v>
                </c:pt>
                <c:pt idx="87">
                  <c:v>2.067227085398435</c:v>
                </c:pt>
                <c:pt idx="88">
                  <c:v>2.345289393165568</c:v>
                </c:pt>
                <c:pt idx="89">
                  <c:v>2.6298464425762567</c:v>
                </c:pt>
                <c:pt idx="90">
                  <c:v>2.918592592883395</c:v>
                </c:pt>
                <c:pt idx="91">
                  <c:v>3.2092499070576608</c:v>
                </c:pt>
                <c:pt idx="92">
                  <c:v>3.4995854037363</c:v>
                </c:pt>
                <c:pt idx="93">
                  <c:v>3.7874261383585583</c:v>
                </c:pt>
                <c:pt idx="94">
                  <c:v>4.070672229179841</c:v>
                </c:pt>
                <c:pt idx="95">
                  <c:v>4.347307981533841</c:v>
                </c:pt>
                <c:pt idx="96">
                  <c:v>4.615411286258257</c:v>
                </c:pt>
                <c:pt idx="97">
                  <c:v>4.8731614783909905</c:v>
                </c:pt>
                <c:pt idx="98">
                  <c:v>5.118845842842461</c:v>
                </c:pt>
                <c:pt idx="99">
                  <c:v>5.350864947302991</c:v>
                </c:pt>
                <c:pt idx="100">
                  <c:v>5.567736971357557</c:v>
                </c:pt>
                <c:pt idx="101">
                  <c:v>5.768101186474794</c:v>
                </c:pt>
                <c:pt idx="102">
                  <c:v>5.950720725642018</c:v>
                </c:pt>
                <c:pt idx="103">
                  <c:v>6.114484765008061</c:v>
                </c:pt>
                <c:pt idx="104">
                  <c:v>6.258410223727366</c:v>
                </c:pt>
                <c:pt idx="105">
                  <c:v>6.3816430727752</c:v>
                </c:pt>
                <c:pt idx="106">
                  <c:v>6.483459329113662</c:v>
                </c:pt>
                <c:pt idx="107">
                  <c:v>6.563265798366753</c:v>
                </c:pt>
                <c:pt idx="108">
                  <c:v>6.620600617115328</c:v>
                </c:pt>
                <c:pt idx="109">
                  <c:v>6.655133634979057</c:v>
                </c:pt>
                <c:pt idx="110">
                  <c:v>6.666666666418575</c:v>
                </c:pt>
                <c:pt idx="111">
                  <c:v>1</c:v>
                </c:pt>
                <c:pt idx="112">
                  <c:v>1</c:v>
                </c:pt>
                <c:pt idx="113">
                  <c:v>1</c:v>
                </c:pt>
                <c:pt idx="114">
                  <c:v>1.0995363826605657</c:v>
                </c:pt>
                <c:pt idx="115">
                  <c:v>1.901746752485387</c:v>
                </c:pt>
                <c:pt idx="116">
                  <c:v>2.8750895652062645</c:v>
                </c:pt>
                <c:pt idx="117">
                  <c:v>3.9885612487912665</c:v>
                </c:pt>
                <c:pt idx="118">
                  <c:v>5.213003138657383</c:v>
                </c:pt>
                <c:pt idx="119">
                  <c:v>6.5223047752595305</c:v>
                </c:pt>
                <c:pt idx="120">
                  <c:v>7.893762636798343</c:v>
                </c:pt>
                <c:pt idx="121">
                  <c:v>9.307944662121734</c:v>
                </c:pt>
                <c:pt idx="122">
                  <c:v>10.748324440166222</c:v>
                </c:pt>
                <c:pt idx="123">
                  <c:v>12.20084679281462</c:v>
                </c:pt>
                <c:pt idx="124">
                  <c:v>13.65350883596415</c:v>
                </c:pt>
                <c:pt idx="125">
                  <c:v>15.095992343811714</c:v>
                </c:pt>
                <c:pt idx="126">
                  <c:v>16.5193570799094</c:v>
                </c:pt>
                <c:pt idx="127">
                  <c:v>17.915792315582788</c:v>
                </c:pt>
                <c:pt idx="128">
                  <c:v>19.27841887676784</c:v>
                </c:pt>
                <c:pt idx="129">
                  <c:v>20.60113295832983</c:v>
                </c:pt>
                <c:pt idx="130">
                  <c:v>21.878483521819472</c:v>
                </c:pt>
                <c:pt idx="131">
                  <c:v>23.105576273841613</c:v>
                </c:pt>
                <c:pt idx="132">
                  <c:v>24.27799850072075</c:v>
                </c:pt>
                <c:pt idx="133">
                  <c:v>25.39176019837259</c:v>
                </c:pt>
                <c:pt idx="134">
                  <c:v>26.44324791533459</c:v>
                </c:pt>
                <c:pt idx="135">
                  <c:v>27.429188517743178</c:v>
                </c:pt>
                <c:pt idx="136">
                  <c:v>28.34662070928547</c:v>
                </c:pt>
                <c:pt idx="137">
                  <c:v>29.192872625569517</c:v>
                </c:pt>
                <c:pt idx="138">
                  <c:v>29.96554419886356</c:v>
                </c:pt>
                <c:pt idx="139">
                  <c:v>30.662493279853727</c:v>
                </c:pt>
                <c:pt idx="140">
                  <c:v>31.28182472761779</c:v>
                </c:pt>
                <c:pt idx="141">
                  <c:v>31.821881852940166</c:v>
                </c:pt>
                <c:pt idx="142">
                  <c:v>32.28123973546493</c:v>
                </c:pt>
                <c:pt idx="143">
                  <c:v>32.65870004127816</c:v>
                </c:pt>
                <c:pt idx="144">
                  <c:v>32.95328705144814</c:v>
                </c:pt>
                <c:pt idx="145">
                  <c:v>33.16424467929527</c:v>
                </c:pt>
                <c:pt idx="146">
                  <c:v>33.291034308944944</c:v>
                </c:pt>
                <c:pt idx="147">
                  <c:v>33.333333332037924</c:v>
                </c:pt>
                <c:pt idx="148">
                  <c:v>1</c:v>
                </c:pt>
                <c:pt idx="149">
                  <c:v>2.907959157689065</c:v>
                </c:pt>
                <c:pt idx="150">
                  <c:v>5.810382849843876</c:v>
                </c:pt>
                <c:pt idx="151">
                  <c:v>8.701746148003439</c:v>
                </c:pt>
                <c:pt idx="152">
                  <c:v>11.576545177795357</c:v>
                </c:pt>
                <c:pt idx="153">
                  <c:v>14.42930759587353</c:v>
                </c:pt>
                <c:pt idx="154">
                  <c:v>17.254603006834717</c:v>
                </c:pt>
                <c:pt idx="155">
                  <c:v>20.047053300284873</c:v>
                </c:pt>
                <c:pt idx="156">
                  <c:v>22.80134288837791</c:v>
                </c:pt>
                <c:pt idx="157">
                  <c:v>25.51222882433932</c:v>
                </c:pt>
                <c:pt idx="158">
                  <c:v>28.174550782713297</c:v>
                </c:pt>
                <c:pt idx="159">
                  <c:v>30.7832408823356</c:v>
                </c:pt>
                <c:pt idx="160">
                  <c:v>33.333333333333336</c:v>
                </c:pt>
                <c:pt idx="161">
                  <c:v>35.81997388978825</c:v>
                </c:pt>
                <c:pt idx="162">
                  <c:v>38.23842909006974</c:v>
                </c:pt>
                <c:pt idx="163">
                  <c:v>40.584095267248046</c:v>
                </c:pt>
                <c:pt idx="164">
                  <c:v>42.85250731243596</c:v>
                </c:pt>
                <c:pt idx="165">
                  <c:v>45.03934717437735</c:v>
                </c:pt>
                <c:pt idx="166">
                  <c:v>47.14045207910317</c:v>
                </c:pt>
                <c:pt idx="167">
                  <c:v>49.15182245400828</c:v>
                </c:pt>
                <c:pt idx="168">
                  <c:v>51.06962954126521</c:v>
                </c:pt>
                <c:pt idx="169">
                  <c:v>52.89022268608235</c:v>
                </c:pt>
                <c:pt idx="170">
                  <c:v>54.610136285932796</c:v>
                </c:pt>
                <c:pt idx="171">
                  <c:v>56.226096387525715</c:v>
                </c:pt>
                <c:pt idx="172">
                  <c:v>57.73502691896258</c:v>
                </c:pt>
                <c:pt idx="173">
                  <c:v>59.134055545214814</c:v>
                </c:pt>
                <c:pt idx="174">
                  <c:v>60.42051913577666</c:v>
                </c:pt>
                <c:pt idx="175">
                  <c:v>61.59196883408579</c:v>
                </c:pt>
                <c:pt idx="176">
                  <c:v>62.64617471906058</c:v>
                </c:pt>
                <c:pt idx="177">
                  <c:v>63.58113004988183</c:v>
                </c:pt>
                <c:pt idx="178">
                  <c:v>64.3950550859379</c:v>
                </c:pt>
                <c:pt idx="179">
                  <c:v>65.08640047466226</c:v>
                </c:pt>
                <c:pt idx="180">
                  <c:v>65.65385020081388</c:v>
                </c:pt>
                <c:pt idx="181">
                  <c:v>66.0963240915874</c:v>
                </c:pt>
                <c:pt idx="182">
                  <c:v>66.41297987278298</c:v>
                </c:pt>
                <c:pt idx="183">
                  <c:v>66.60321477212418</c:v>
                </c:pt>
                <c:pt idx="184">
                  <c:v>66.66666666483378</c:v>
                </c:pt>
                <c:pt idx="185">
                  <c:v>33.333333333190126</c:v>
                </c:pt>
                <c:pt idx="186">
                  <c:v>33.709615867786745</c:v>
                </c:pt>
                <c:pt idx="187">
                  <c:v>34.788989946820834</c:v>
                </c:pt>
                <c:pt idx="188">
                  <c:v>36.449445966204365</c:v>
                </c:pt>
                <c:pt idx="189">
                  <c:v>38.548219974375044</c:v>
                </c:pt>
                <c:pt idx="190">
                  <c:v>40.95833508038989</c:v>
                </c:pt>
                <c:pt idx="191">
                  <c:v>43.58059921401065</c:v>
                </c:pt>
                <c:pt idx="192">
                  <c:v>46.34164428779506</c:v>
                </c:pt>
                <c:pt idx="193">
                  <c:v>49.18788487951735</c:v>
                </c:pt>
                <c:pt idx="194">
                  <c:v>52.07977874617689</c:v>
                </c:pt>
                <c:pt idx="195">
                  <c:v>54.987493190755536</c:v>
                </c:pt>
                <c:pt idx="196">
                  <c:v>57.887894894457574</c:v>
                </c:pt>
                <c:pt idx="197">
                  <c:v>60.762521851076514</c:v>
                </c:pt>
                <c:pt idx="198">
                  <c:v>63.596226348976145</c:v>
                </c:pt>
                <c:pt idx="199">
                  <c:v>66.37626299063831</c:v>
                </c:pt>
                <c:pt idx="200">
                  <c:v>69.09166986904498</c:v>
                </c:pt>
                <c:pt idx="201">
                  <c:v>71.73284369232682</c:v>
                </c:pt>
                <c:pt idx="202">
                  <c:v>74.29124448393938</c:v>
                </c:pt>
                <c:pt idx="203">
                  <c:v>76.75918792439982</c:v>
                </c:pt>
                <c:pt idx="204">
                  <c:v>79.12969776189377</c:v>
                </c:pt>
                <c:pt idx="205">
                  <c:v>81.39639994281174</c:v>
                </c:pt>
                <c:pt idx="206">
                  <c:v>83.55344608870828</c:v>
                </c:pt>
                <c:pt idx="207">
                  <c:v>85.59545786113061</c:v>
                </c:pt>
                <c:pt idx="208">
                  <c:v>87.51748635315144</c:v>
                </c:pt>
                <c:pt idx="209">
                  <c:v>89.31498239234458</c:v>
                </c:pt>
                <c:pt idx="210">
                  <c:v>90.98377482901785</c:v>
                </c:pt>
                <c:pt idx="211">
                  <c:v>92.52005470393833</c:v>
                </c:pt>
                <c:pt idx="212">
                  <c:v>93.92036376309224</c:v>
                </c:pt>
                <c:pt idx="213">
                  <c:v>95.18158619266742</c:v>
                </c:pt>
                <c:pt idx="214">
                  <c:v>96.30094273801524</c:v>
                </c:pt>
                <c:pt idx="215">
                  <c:v>97.27598658104905</c:v>
                </c:pt>
                <c:pt idx="216">
                  <c:v>98.10460050526521</c:v>
                </c:pt>
                <c:pt idx="217">
                  <c:v>98.78499499271177</c:v>
                </c:pt>
                <c:pt idx="218">
                  <c:v>99.31570698419256</c:v>
                </c:pt>
                <c:pt idx="219">
                  <c:v>99.6955991007995</c:v>
                </c:pt>
                <c:pt idx="220">
                  <c:v>99.92385917728612</c:v>
                </c:pt>
                <c:pt idx="221">
                  <c:v>99.99999999805634</c:v>
                </c:pt>
                <c:pt idx="222">
                  <c:v>66.66666666632948</c:v>
                </c:pt>
                <c:pt idx="223">
                  <c:v>66.91939538348569</c:v>
                </c:pt>
                <c:pt idx="224">
                  <c:v>67.66454666514895</c:v>
                </c:pt>
                <c:pt idx="225">
                  <c:v>68.86573943198782</c:v>
                </c:pt>
                <c:pt idx="226">
                  <c:v>70.47016017163745</c:v>
                </c:pt>
                <c:pt idx="227">
                  <c:v>72.4168457970792</c:v>
                </c:pt>
                <c:pt idx="228">
                  <c:v>74.6437891642492</c:v>
                </c:pt>
                <c:pt idx="229">
                  <c:v>77.09267294398144</c:v>
                </c:pt>
                <c:pt idx="230">
                  <c:v>79.71127621718576</c:v>
                </c:pt>
                <c:pt idx="231">
                  <c:v>82.45419194026336</c:v>
                </c:pt>
                <c:pt idx="232">
                  <c:v>85.28255599091014</c:v>
                </c:pt>
                <c:pt idx="233">
                  <c:v>88.16331554699914</c:v>
                </c:pt>
                <c:pt idx="234">
                  <c:v>91.06836025229589</c:v>
                </c:pt>
                <c:pt idx="235">
                  <c:v>93.97368433859498</c:v>
                </c:pt>
                <c:pt idx="236">
                  <c:v>96.85865135429012</c:v>
                </c:pt>
                <c:pt idx="237">
                  <c:v>99.70538082648551</c:v>
                </c:pt>
                <c:pt idx="238">
                  <c:v>102.49825129783225</c:v>
                </c:pt>
                <c:pt idx="239">
                  <c:v>105.22350442020233</c:v>
                </c:pt>
                <c:pt idx="240">
                  <c:v>107.86893258332636</c:v>
                </c:pt>
                <c:pt idx="241">
                  <c:v>110.42363371030564</c:v>
                </c:pt>
                <c:pt idx="242">
                  <c:v>112.8778192143499</c:v>
                </c:pt>
                <c:pt idx="243">
                  <c:v>115.22266366810817</c:v>
                </c:pt>
                <c:pt idx="244">
                  <c:v>117.45018706341183</c:v>
                </c:pt>
                <c:pt idx="245">
                  <c:v>119.55316249733585</c:v>
                </c:pt>
                <c:pt idx="246">
                  <c:v>121.52504370215304</c:v>
                </c:pt>
                <c:pt idx="247">
                  <c:v>123.35990808523766</c:v>
                </c:pt>
                <c:pt idx="248">
                  <c:v>125.0524119178057</c:v>
                </c:pt>
                <c:pt idx="249">
                  <c:v>126.5977550643938</c:v>
                </c:pt>
                <c:pt idx="250">
                  <c:v>127.99165322637413</c:v>
                </c:pt>
                <c:pt idx="251">
                  <c:v>129.2303161219023</c:v>
                </c:pt>
                <c:pt idx="252">
                  <c:v>130.31043037254702</c:v>
                </c:pt>
                <c:pt idx="253">
                  <c:v>131.2291461375966</c:v>
                </c:pt>
                <c:pt idx="254">
                  <c:v>131.98406674922296</c:v>
                </c:pt>
                <c:pt idx="255">
                  <c:v>132.573240769563</c:v>
                </c:pt>
                <c:pt idx="256">
                  <c:v>132.99515602525713</c:v>
                </c:pt>
                <c:pt idx="257">
                  <c:v>133.24873528455691</c:v>
                </c:pt>
                <c:pt idx="258">
                  <c:v>133.3333333315363</c:v>
                </c:pt>
                <c:pt idx="259">
                  <c:v>99.99999999629956</c:v>
                </c:pt>
                <c:pt idx="260">
                  <c:v>100.21096061774723</c:v>
                </c:pt>
                <c:pt idx="261">
                  <c:v>100.83700789930901</c:v>
                </c:pt>
                <c:pt idx="262">
                  <c:v>101.85847052373158</c:v>
                </c:pt>
                <c:pt idx="263">
                  <c:v>103.24510302022001</c:v>
                </c:pt>
                <c:pt idx="264">
                  <c:v>104.9591875325758</c:v>
                </c:pt>
                <c:pt idx="265">
                  <c:v>106.9587860852799</c:v>
                </c:pt>
                <c:pt idx="266">
                  <c:v>109.20059851945041</c:v>
                </c:pt>
                <c:pt idx="267">
                  <c:v>111.64213732329094</c:v>
                </c:pt>
                <c:pt idx="268">
                  <c:v>114.24316733290496</c:v>
                </c:pt>
                <c:pt idx="269">
                  <c:v>116.96650864065727</c:v>
                </c:pt>
                <c:pt idx="270">
                  <c:v>119.77836196164073</c:v>
                </c:pt>
                <c:pt idx="271">
                  <c:v>122.64831572567786</c:v>
                </c:pt>
                <c:pt idx="272">
                  <c:v>125.5491649435173</c:v>
                </c:pt>
                <c:pt idx="273">
                  <c:v>128.45663546310618</c:v>
                </c:pt>
                <c:pt idx="274">
                  <c:v>131.3490748051425</c:v>
                </c:pt>
                <c:pt idx="275">
                  <c:v>134.20714611840222</c:v>
                </c:pt>
                <c:pt idx="276">
                  <c:v>137.01354483490047</c:v>
                </c:pt>
                <c:pt idx="277">
                  <c:v>139.75274678557508</c:v>
                </c:pt>
                <c:pt idx="278">
                  <c:v>142.41079009713033</c:v>
                </c:pt>
                <c:pt idx="279">
                  <c:v>144.9750896483134</c:v>
                </c:pt>
                <c:pt idx="280">
                  <c:v>147.43428113071116</c:v>
                </c:pt>
                <c:pt idx="281">
                  <c:v>149.77809109679538</c:v>
                </c:pt>
                <c:pt idx="282">
                  <c:v>151.997229312606</c:v>
                </c:pt>
                <c:pt idx="283">
                  <c:v>154.08329997330665</c:v>
                </c:pt>
                <c:pt idx="284">
                  <c:v>156.02872871567112</c:v>
                </c:pt>
                <c:pt idx="285">
                  <c:v>157.82670277622276</c:v>
                </c:pt>
                <c:pt idx="286">
                  <c:v>159.47112204662696</c:v>
                </c:pt>
                <c:pt idx="287">
                  <c:v>160.95655914513424</c:v>
                </c:pt>
                <c:pt idx="288">
                  <c:v>162.27822694561036</c:v>
                </c:pt>
                <c:pt idx="289">
                  <c:v>163.43195228330706</c:v>
                </c:pt>
                <c:pt idx="290">
                  <c:v>164.41415479244822</c:v>
                </c:pt>
                <c:pt idx="291">
                  <c:v>165.22183003006538</c:v>
                </c:pt>
                <c:pt idx="292">
                  <c:v>165.85253620896876</c:v>
                </c:pt>
                <c:pt idx="293">
                  <c:v>166.30438400574877</c:v>
                </c:pt>
                <c:pt idx="294">
                  <c:v>166.57602903236315</c:v>
                </c:pt>
                <c:pt idx="295">
                  <c:v>166.66666666520115</c:v>
                </c:pt>
                <c:pt idx="296">
                  <c:v>133.33333332415208</c:v>
                </c:pt>
                <c:pt idx="297">
                  <c:v>133.52332769481552</c:v>
                </c:pt>
                <c:pt idx="298">
                  <c:v>134.08866671879903</c:v>
                </c:pt>
                <c:pt idx="299">
                  <c:v>135.01581152245356</c:v>
                </c:pt>
                <c:pt idx="300">
                  <c:v>136.2834292975522</c:v>
                </c:pt>
                <c:pt idx="301">
                  <c:v>137.86399244182093</c:v>
                </c:pt>
                <c:pt idx="302">
                  <c:v>139.72560464974202</c:v>
                </c:pt>
                <c:pt idx="303">
                  <c:v>141.83379699979722</c:v>
                </c:pt>
                <c:pt idx="304">
                  <c:v>144.15310520261045</c:v>
                </c:pt>
                <c:pt idx="305">
                  <c:v>146.64832645940163</c:v>
                </c:pt>
                <c:pt idx="306">
                  <c:v>149.28543196770175</c:v>
                </c:pt>
                <c:pt idx="307">
                  <c:v>152.03216439323148</c:v>
                </c:pt>
                <c:pt idx="308">
                  <c:v>154.85837703548637</c:v>
                </c:pt>
                <c:pt idx="309">
                  <c:v>157.73617875957171</c:v>
                </c:pt>
                <c:pt idx="310">
                  <c:v>160.6399438377504</c:v>
                </c:pt>
                <c:pt idx="311">
                  <c:v>163.5462352579215</c:v>
                </c:pt>
                <c:pt idx="312">
                  <c:v>166.43367821523205</c:v>
                </c:pt>
                <c:pt idx="313">
                  <c:v>169.28280977352253</c:v>
                </c:pt>
                <c:pt idx="314">
                  <c:v>172.07592200561265</c:v>
                </c:pt>
                <c:pt idx="315">
                  <c:v>174.79690941168</c:v>
                </c:pt>
                <c:pt idx="316">
                  <c:v>177.43112680118205</c:v>
                </c:pt>
                <c:pt idx="317">
                  <c:v>179.96526070822836</c:v>
                </c:pt>
                <c:pt idx="318">
                  <c:v>182.38721540347882</c:v>
                </c:pt>
                <c:pt idx="319">
                  <c:v>184.68601334077107</c:v>
                </c:pt>
                <c:pt idx="320">
                  <c:v>186.851709182133</c:v>
                </c:pt>
                <c:pt idx="321">
                  <c:v>188.87531619736933</c:v>
                </c:pt>
                <c:pt idx="322">
                  <c:v>190.74874370583743</c:v>
                </c:pt>
                <c:pt idx="323">
                  <c:v>192.4647442315541</c:v>
                </c:pt>
                <c:pt idx="324">
                  <c:v>194.01686912130612</c:v>
                </c:pt>
                <c:pt idx="325">
                  <c:v>195.39943149250433</c:v>
                </c:pt>
                <c:pt idx="326">
                  <c:v>196.6074755105683</c:v>
                </c:pt>
                <c:pt idx="327">
                  <c:v>197.63675113135966</c:v>
                </c:pt>
                <c:pt idx="328">
                  <c:v>198.48369357524615</c:v>
                </c:pt>
                <c:pt idx="329">
                  <c:v>199.1454069222449</c:v>
                </c:pt>
                <c:pt idx="330">
                  <c:v>199.61965133114288</c:v>
                </c:pt>
                <c:pt idx="331">
                  <c:v>199.90483348980246</c:v>
                </c:pt>
                <c:pt idx="332">
                  <c:v>199.99999999901468</c:v>
                </c:pt>
                <c:pt idx="333">
                  <c:v>166.6666666551863</c:v>
                </c:pt>
                <c:pt idx="334">
                  <c:v>166.8440586149652</c:v>
                </c:pt>
                <c:pt idx="335">
                  <c:v>167.37264773713264</c:v>
                </c:pt>
                <c:pt idx="336">
                  <c:v>168.24190649016768</c:v>
                </c:pt>
                <c:pt idx="337">
                  <c:v>169.43502808048592</c:v>
                </c:pt>
                <c:pt idx="338">
                  <c:v>170.92991806345637</c:v>
                </c:pt>
                <c:pt idx="339">
                  <c:v>172.70038028956097</c:v>
                </c:pt>
                <c:pt idx="340">
                  <c:v>174.71735631071195</c:v>
                </c:pt>
                <c:pt idx="341">
                  <c:v>176.9500987962636</c:v>
                </c:pt>
                <c:pt idx="342">
                  <c:v>179.36719617865225</c:v>
                </c:pt>
                <c:pt idx="343">
                  <c:v>181.9374054387559</c:v>
                </c:pt>
                <c:pt idx="344">
                  <c:v>184.63028374011557</c:v>
                </c:pt>
                <c:pt idx="345">
                  <c:v>187.41663330663997</c:v>
                </c:pt>
                <c:pt idx="346">
                  <c:v>190.26878721824627</c:v>
                </c:pt>
                <c:pt idx="347">
                  <c:v>193.1607686667302</c:v>
                </c:pt>
                <c:pt idx="348">
                  <c:v>196.0683554194543</c:v>
                </c:pt>
                <c:pt idx="349">
                  <c:v>198.9690773090296</c:v>
                </c:pt>
                <c:pt idx="350">
                  <c:v>201.84216938817676</c:v>
                </c:pt>
                <c:pt idx="351">
                  <c:v>204.66849815467538</c:v>
                </c:pt>
                <c:pt idx="352">
                  <c:v>207.43047359599487</c:v>
                </c:pt>
                <c:pt idx="353">
                  <c:v>210.11195597781423</c:v>
                </c:pt>
                <c:pt idx="354">
                  <c:v>212.6981633285306</c:v>
                </c:pt>
                <c:pt idx="355">
                  <c:v>215.17558336166456</c:v>
                </c:pt>
                <c:pt idx="356">
                  <c:v>217.53189199501236</c:v>
                </c:pt>
                <c:pt idx="357">
                  <c:v>219.75587953120757</c:v>
                </c:pt>
                <c:pt idx="358">
                  <c:v>221.83738483627818</c:v>
                </c:pt>
                <c:pt idx="359">
                  <c:v>223.76723739027068</c:v>
                </c:pt>
                <c:pt idx="360">
                  <c:v>225.53720680888586</c:v>
                </c:pt>
                <c:pt idx="361">
                  <c:v>227.1399592888268</c:v>
                </c:pt>
                <c:pt idx="362">
                  <c:v>228.56902036966216</c:v>
                </c:pt>
                <c:pt idx="363">
                  <c:v>229.81874340125748</c:v>
                </c:pt>
                <c:pt idx="364">
                  <c:v>230.8842831373346</c:v>
                </c:pt>
                <c:pt idx="365">
                  <c:v>231.76157392828426</c:v>
                </c:pt>
                <c:pt idx="366">
                  <c:v>232.4473120506724</c:v>
                </c:pt>
                <c:pt idx="367">
                  <c:v>232.93894178095724</c:v>
                </c:pt>
                <c:pt idx="368">
                  <c:v>233.2346448932418</c:v>
                </c:pt>
                <c:pt idx="369">
                  <c:v>233.33333333295667</c:v>
                </c:pt>
                <c:pt idx="370">
                  <c:v>200.00000001166552</c:v>
                </c:pt>
                <c:pt idx="371">
                  <c:v>200.168981755088</c:v>
                </c:pt>
                <c:pt idx="372">
                  <c:v>200.67294669099084</c:v>
                </c:pt>
                <c:pt idx="373">
                  <c:v>201.50311100698949</c:v>
                </c:pt>
                <c:pt idx="374">
                  <c:v>202.64533887622062</c:v>
                </c:pt>
                <c:pt idx="375">
                  <c:v>204.08083238899152</c:v>
                </c:pt>
                <c:pt idx="376">
                  <c:v>205.78698076650963</c:v>
                </c:pt>
                <c:pt idx="377">
                  <c:v>207.73828188762735</c:v>
                </c:pt>
                <c:pt idx="378">
                  <c:v>209.90725613012796</c:v>
                </c:pt>
                <c:pt idx="379">
                  <c:v>212.26528973080596</c:v>
                </c:pt>
                <c:pt idx="380">
                  <c:v>214.7833665965185</c:v>
                </c:pt>
                <c:pt idx="381">
                  <c:v>217.4326686952129</c:v>
                </c:pt>
                <c:pt idx="382">
                  <c:v>220.1850425154663</c:v>
                </c:pt>
                <c:pt idx="383">
                  <c:v>223.01334121899316</c:v>
                </c:pt>
                <c:pt idx="384">
                  <c:v>225.89165912444386</c:v>
                </c:pt>
                <c:pt idx="385">
                  <c:v>228.79547800541863</c:v>
                </c:pt>
                <c:pt idx="386">
                  <c:v>231.7017446044262</c:v>
                </c:pt>
                <c:pt idx="387">
                  <c:v>234.58889692532728</c:v>
                </c:pt>
                <c:pt idx="388">
                  <c:v>237.43685418725545</c:v>
                </c:pt>
                <c:pt idx="389">
                  <c:v>240.22698243277375</c:v>
                </c:pt>
                <c:pt idx="390">
                  <c:v>242.94204505997624</c:v>
                </c:pt>
                <c:pt idx="391">
                  <c:v>245.56614518195343</c:v>
                </c:pt>
                <c:pt idx="392">
                  <c:v>248.08466477212497</c:v>
                </c:pt>
                <c:pt idx="393">
                  <c:v>250.48420402127704</c:v>
                </c:pt>
                <c:pt idx="394">
                  <c:v>252.7525231651947</c:v>
                </c:pt>
                <c:pt idx="395">
                  <c:v>254.878488179922</c:v>
                </c:pt>
                <c:pt idx="396">
                  <c:v>256.8520211235642</c:v>
                </c:pt>
                <c:pt idx="397">
                  <c:v>258.6640554739352</c:v>
                </c:pt>
                <c:pt idx="398">
                  <c:v>260.3064965237663</c:v>
                </c:pt>
                <c:pt idx="399">
                  <c:v>261.7721867123023</c:v>
                </c:pt>
                <c:pt idx="400">
                  <c:v>263.054875664863</c:v>
                </c:pt>
                <c:pt idx="401">
                  <c:v>264.14919465837323</c:v>
                </c:pt>
                <c:pt idx="402">
                  <c:v>265.0506352146627</c:v>
                </c:pt>
                <c:pt idx="403">
                  <c:v>265.7555315326783</c:v>
                </c:pt>
                <c:pt idx="404">
                  <c:v>266.2610464971595</c:v>
                </c:pt>
                <c:pt idx="405">
                  <c:v>266.5651610389379</c:v>
                </c:pt>
                <c:pt idx="406">
                  <c:v>266.6666666670151</c:v>
                </c:pt>
                <c:pt idx="407">
                  <c:v>233.33333330983493</c:v>
                </c:pt>
                <c:pt idx="408">
                  <c:v>233.49630387484146</c:v>
                </c:pt>
                <c:pt idx="409">
                  <c:v>233.9826228746314</c:v>
                </c:pt>
                <c:pt idx="410">
                  <c:v>234.7846282483858</c:v>
                </c:pt>
                <c:pt idx="411">
                  <c:v>235.88992322029404</c:v>
                </c:pt>
                <c:pt idx="412">
                  <c:v>237.28189472989519</c:v>
                </c:pt>
                <c:pt idx="413">
                  <c:v>238.9403640560345</c:v>
                </c:pt>
                <c:pt idx="414">
                  <c:v>240.84231109109152</c:v>
                </c:pt>
                <c:pt idx="415">
                  <c:v>242.9626154533215</c:v>
                </c:pt>
                <c:pt idx="416">
                  <c:v>245.2747663309011</c:v>
                </c:pt>
                <c:pt idx="417">
                  <c:v>247.75150566128772</c:v>
                </c:pt>
                <c:pt idx="418">
                  <c:v>250.36538299408952</c:v>
                </c:pt>
                <c:pt idx="419">
                  <c:v>253.0892128645408</c:v>
                </c:pt>
                <c:pt idx="420">
                  <c:v>255.89643537186893</c:v>
                </c:pt>
                <c:pt idx="421">
                  <c:v>258.7613874618265</c:v>
                </c:pt>
                <c:pt idx="422">
                  <c:v>261.6594963517444</c:v>
                </c:pt>
                <c:pt idx="423">
                  <c:v>264.56740816055446</c:v>
                </c:pt>
                <c:pt idx="424">
                  <c:v>267.4630647789376</c:v>
                </c:pt>
                <c:pt idx="425">
                  <c:v>270.32574095488155</c:v>
                </c:pt>
                <c:pt idx="426">
                  <c:v>273.13605197442496</c:v>
                </c:pt>
                <c:pt idx="427">
                  <c:v>275.87594054159024</c:v>
                </c:pt>
                <c:pt idx="428">
                  <c:v>278.52864973290843</c:v>
                </c:pt>
                <c:pt idx="429">
                  <c:v>281.07868734753976</c:v>
                </c:pt>
                <c:pt idx="430">
                  <c:v>283.51178564986657</c:v>
                </c:pt>
                <c:pt idx="431">
                  <c:v>285.8148594182037</c:v>
                </c:pt>
                <c:pt idx="432">
                  <c:v>287.9759643554426</c:v>
                </c:pt>
                <c:pt idx="433">
                  <c:v>289.9842572568215</c:v>
                </c:pt>
                <c:pt idx="434">
                  <c:v>291.82995883422274</c:v>
                </c:pt>
                <c:pt idx="435">
                  <c:v>293.5043197338259</c:v>
                </c:pt>
                <c:pt idx="436">
                  <c:v>294.99959002632323</c:v>
                </c:pt>
                <c:pt idx="437">
                  <c:v>296.3089922721752</c:v>
                </c:pt>
                <c:pt idx="438">
                  <c:v>297.4266981489546</c:v>
                </c:pt>
                <c:pt idx="439">
                  <c:v>298.3478085580864</c:v>
                </c:pt>
                <c:pt idx="440">
                  <c:v>299.0683370921371</c:v>
                </c:pt>
                <c:pt idx="441">
                  <c:v>299.5851967319201</c:v>
                </c:pt>
                <c:pt idx="442">
                  <c:v>299.8961896481706</c:v>
                </c:pt>
                <c:pt idx="443">
                  <c:v>300.0000000011823</c:v>
                </c:pt>
                <c:pt idx="444">
                  <c:v>266.66666668221745</c:v>
                </c:pt>
                <c:pt idx="445">
                  <c:v>266.8251267518496</c:v>
                </c:pt>
                <c:pt idx="446">
                  <c:v>267.29818141702555</c:v>
                </c:pt>
                <c:pt idx="447">
                  <c:v>268.07894442289466</c:v>
                </c:pt>
                <c:pt idx="448">
                  <c:v>269.1562318778922</c:v>
                </c:pt>
                <c:pt idx="449">
                  <c:v>270.514973381335</c:v>
                </c:pt>
                <c:pt idx="450">
                  <c:v>272.1367353175611</c:v>
                </c:pt>
                <c:pt idx="451">
                  <c:v>274.00031420624504</c:v>
                </c:pt>
                <c:pt idx="452">
                  <c:v>276.08235772700374</c:v>
                </c:pt>
                <c:pt idx="453">
                  <c:v>278.3579756383741</c:v>
                </c:pt>
                <c:pt idx="454">
                  <c:v>280.801310659993</c:v>
                </c:pt>
                <c:pt idx="455">
                  <c:v>283.38604864990907</c:v>
                </c:pt>
                <c:pt idx="456">
                  <c:v>286.0858564985279</c:v>
                </c:pt>
                <c:pt idx="457">
                  <c:v>288.8747439772623</c:v>
                </c:pt>
                <c:pt idx="458">
                  <c:v>291.72735176256333</c:v>
                </c:pt>
                <c:pt idx="459">
                  <c:v>294.6191718966838</c:v>
                </c:pt>
                <c:pt idx="460">
                  <c:v>297.52670924292863</c:v>
                </c:pt>
                <c:pt idx="461">
                  <c:v>300.4275934000641</c:v>
                </c:pt>
                <c:pt idx="462">
                  <c:v>303.30065045309294</c:v>
                </c:pt>
                <c:pt idx="463">
                  <c:v>306.1259432173487</c:v>
                </c:pt>
                <c:pt idx="464">
                  <c:v>308.884787571651</c:v>
                </c:pt>
                <c:pt idx="465">
                  <c:v>311.55975128727954</c:v>
                </c:pt>
                <c:pt idx="466">
                  <c:v>314.13464058418975</c:v>
                </c:pt>
                <c:pt idx="467">
                  <c:v>316.5944785678714</c:v>
                </c:pt>
                <c:pt idx="468">
                  <c:v>318.9254787610008</c:v>
                </c:pt>
                <c:pt idx="469">
                  <c:v>321.11501615650064</c:v>
                </c:pt>
                <c:pt idx="470">
                  <c:v>323.1515975782726</c:v>
                </c:pt>
                <c:pt idx="471">
                  <c:v>325.0248326286144</c:v>
                </c:pt>
                <c:pt idx="472">
                  <c:v>326.7254061089079</c:v>
                </c:pt>
                <c:pt idx="473">
                  <c:v>328.2450525035203</c:v>
                </c:pt>
                <c:pt idx="474">
                  <c:v>329.57653289801294</c:v>
                </c:pt>
                <c:pt idx="475">
                  <c:v>330.71361454581535</c:v>
                </c:pt>
                <c:pt idx="476">
                  <c:v>331.6510531889537</c:v>
                </c:pt>
                <c:pt idx="477">
                  <c:v>332.38457816711656</c:v>
                </c:pt>
                <c:pt idx="478">
                  <c:v>332.9108803061604</c:v>
                </c:pt>
                <c:pt idx="479">
                  <c:v>333.2276025550578</c:v>
                </c:pt>
                <c:pt idx="480">
                  <c:v>333.3333333354529</c:v>
                </c:pt>
                <c:pt idx="481">
                  <c:v>333.33333331036243</c:v>
                </c:pt>
                <c:pt idx="482">
                  <c:v>333.4854759675198</c:v>
                </c:pt>
                <c:pt idx="483">
                  <c:v>333.9399193729751</c:v>
                </c:pt>
                <c:pt idx="484">
                  <c:v>334.69077235964045</c:v>
                </c:pt>
                <c:pt idx="485">
                  <c:v>335.72841919307086</c:v>
                </c:pt>
                <c:pt idx="486">
                  <c:v>337.0398079887536</c:v>
                </c:pt>
                <c:pt idx="487">
                  <c:v>338.6088247528049</c:v>
                </c:pt>
                <c:pt idx="488">
                  <c:v>340.41672811679825</c:v>
                </c:pt>
                <c:pt idx="489">
                  <c:v>342.4426183860589</c:v>
                </c:pt>
                <c:pt idx="490">
                  <c:v>344.66391578948475</c:v>
                </c:pt>
                <c:pt idx="491">
                  <c:v>347.0568261782762</c:v>
                </c:pt>
                <c:pt idx="492">
                  <c:v>349.5967770725188</c:v>
                </c:pt>
                <c:pt idx="493">
                  <c:v>352.25881209433396</c:v>
                </c:pt>
                <c:pt idx="494">
                  <c:v>355.01793678335184</c:v>
                </c:pt>
                <c:pt idx="495">
                  <c:v>357.8494130990671</c:v>
                </c:pt>
                <c:pt idx="496">
                  <c:v>360.7290033261644</c:v>
                </c:pt>
                <c:pt idx="497">
                  <c:v>363.6331665481239</c:v>
                </c:pt>
                <c:pt idx="498">
                  <c:v>366.5392124080523</c:v>
                </c:pt>
                <c:pt idx="499">
                  <c:v>369.42541767660754</c:v>
                </c:pt>
                <c:pt idx="500">
                  <c:v>372.2711113683316</c:v>
                </c:pt>
                <c:pt idx="501">
                  <c:v>375.0567339603604</c:v>
                </c:pt>
                <c:pt idx="502">
                  <c:v>377.76387582036006</c:v>
                </c:pt>
                <c:pt idx="503">
                  <c:v>380.37529936265</c:v>
                </c:pt>
                <c:pt idx="504">
                  <c:v>382.8749488106535</c:v>
                </c:pt>
                <c:pt idx="505">
                  <c:v>385.2479508100668</c:v>
                </c:pt>
                <c:pt idx="506">
                  <c:v>387.480608547892</c:v>
                </c:pt>
                <c:pt idx="507">
                  <c:v>389.5603915078975</c:v>
                </c:pt>
                <c:pt idx="508">
                  <c:v>391.4759225413565</c:v>
                </c:pt>
                <c:pt idx="509">
                  <c:v>393.21696355317323</c:v>
                </c:pt>
                <c:pt idx="510">
                  <c:v>394.774400793105</c:v>
                </c:pt>
                <c:pt idx="511">
                  <c:v>396.1402304924453</c:v>
                </c:pt>
                <c:pt idx="512">
                  <c:v>397.3075453899899</c:v>
                </c:pt>
                <c:pt idx="513">
                  <c:v>398.27052253898</c:v>
                </c:pt>
                <c:pt idx="514">
                  <c:v>399.0244126711823</c:v>
                </c:pt>
                <c:pt idx="515">
                  <c:v>399.56553130811056</c:v>
                </c:pt>
                <c:pt idx="516">
                  <c:v>399.8912517465197</c:v>
                </c:pt>
                <c:pt idx="517">
                  <c:v>400.0000000042919</c:v>
                </c:pt>
                <c:pt idx="518">
                  <c:v>400.00000002332257</c:v>
                </c:pt>
                <c:pt idx="519">
                  <c:v>400.14792925543685</c:v>
                </c:pt>
                <c:pt idx="520">
                  <c:v>400.58993953344935</c:v>
                </c:pt>
                <c:pt idx="521">
                  <c:v>401.32074583154684</c:v>
                </c:pt>
                <c:pt idx="522">
                  <c:v>402.3316949659019</c:v>
                </c:pt>
                <c:pt idx="523">
                  <c:v>403.61098797430924</c:v>
                </c:pt>
                <c:pt idx="524">
                  <c:v>405.1439720646558</c:v>
                </c:pt>
                <c:pt idx="525">
                  <c:v>406.9134853560085</c:v>
                </c:pt>
                <c:pt idx="526">
                  <c:v>408.9002361477693</c:v>
                </c:pt>
                <c:pt idx="527">
                  <c:v>411.08319861395455</c:v>
                </c:pt>
                <c:pt idx="528">
                  <c:v>413.4400083926486</c:v>
                </c:pt>
                <c:pt idx="529">
                  <c:v>415.9473441247644</c:v>
                </c:pt>
                <c:pt idx="530">
                  <c:v>418.58128414339996</c:v>
                </c:pt>
                <c:pt idx="531">
                  <c:v>421.3176308075247</c:v>
                </c:pt>
                <c:pt idx="532">
                  <c:v>424.1321980772377</c:v>
                </c:pt>
                <c:pt idx="533">
                  <c:v>427.0010606156447</c:v>
                </c:pt>
                <c:pt idx="534">
                  <c:v>429.9007648546144</c:v>
                </c:pt>
                <c:pt idx="535">
                  <c:v>432.80850404841016</c:v>
                </c:pt>
                <c:pt idx="536">
                  <c:v>435.7022603955161</c:v>
                </c:pt>
                <c:pt idx="537">
                  <c:v>438.56091790956157</c:v>
                </c:pt>
                <c:pt idx="538">
                  <c:v>441.36434995743366</c:v>
                </c:pt>
                <c:pt idx="539">
                  <c:v>444.09348535035446</c:v>
                </c:pt>
                <c:pt idx="540">
                  <c:v>446.7303566571757</c:v>
                </c:pt>
                <c:pt idx="541">
                  <c:v>449.25813407962306</c:v>
                </c:pt>
                <c:pt idx="542">
                  <c:v>451.66114784235845</c:v>
                </c:pt>
                <c:pt idx="543">
                  <c:v>453.9249016472627</c:v>
                </c:pt>
                <c:pt idx="544">
                  <c:v>456.03607934909746</c:v>
                </c:pt>
                <c:pt idx="545">
                  <c:v>457.98254664611136</c:v>
                </c:pt>
                <c:pt idx="546">
                  <c:v>459.7533492537057</c:v>
                </c:pt>
                <c:pt idx="547">
                  <c:v>461.33870874583477</c:v>
                </c:pt>
                <c:pt idx="548">
                  <c:v>462.7300170072825</c:v>
                </c:pt>
                <c:pt idx="549">
                  <c:v>463.91983003790585</c:v>
                </c:pt>
                <c:pt idx="550">
                  <c:v>464.90186168340966</c:v>
                </c:pt>
                <c:pt idx="551">
                  <c:v>465.6709777317453</c:v>
                </c:pt>
                <c:pt idx="552">
                  <c:v>466.2231907048638</c:v>
                </c:pt>
                <c:pt idx="553">
                  <c:v>466.55565558786105</c:v>
                </c:pt>
                <c:pt idx="554">
                  <c:v>466.6666666735139</c:v>
                </c:pt>
                <c:pt idx="555">
                  <c:v>466.6666667235607</c:v>
                </c:pt>
                <c:pt idx="556">
                  <c:v>466.8115855457103</c:v>
                </c:pt>
                <c:pt idx="557">
                  <c:v>467.2447029487048</c:v>
                </c:pt>
                <c:pt idx="558">
                  <c:v>467.9611397260103</c:v>
                </c:pt>
                <c:pt idx="559">
                  <c:v>468.9528903112565</c:v>
                </c:pt>
                <c:pt idx="560">
                  <c:v>470.20900491236046</c:v>
                </c:pt>
                <c:pt idx="561">
                  <c:v>471.71583068545016</c:v>
                </c:pt>
                <c:pt idx="562">
                  <c:v>473.45729967705364</c:v>
                </c:pt>
                <c:pt idx="563">
                  <c:v>475.4152499329666</c:v>
                </c:pt>
                <c:pt idx="564">
                  <c:v>477.5697659168611</c:v>
                </c:pt>
                <c:pt idx="565">
                  <c:v>479.89952513364057</c:v>
                </c:pt>
                <c:pt idx="566">
                  <c:v>482.3821393899048</c:v>
                </c:pt>
                <c:pt idx="567">
                  <c:v>484.9944811756913</c:v>
                </c:pt>
                <c:pt idx="568">
                  <c:v>487.7129879446355</c:v>
                </c:pt>
                <c:pt idx="569">
                  <c:v>490.5139393646878</c:v>
                </c:pt>
                <c:pt idx="570">
                  <c:v>493.3737047254177</c:v>
                </c:pt>
                <c:pt idx="571">
                  <c:v>496.268959500925</c:v>
                </c:pt>
                <c:pt idx="572">
                  <c:v>499.17687151998393</c:v>
                </c:pt>
                <c:pt idx="573">
                  <c:v>502.0752582766185</c:v>
                </c:pt>
                <c:pt idx="574">
                  <c:v>504.9427176499423</c:v>
                </c:pt>
                <c:pt idx="575">
                  <c:v>507.7587347383436</c:v>
                </c:pt>
                <c:pt idx="576">
                  <c:v>510.50376770668345</c:v>
                </c:pt>
                <c:pt idx="577">
                  <c:v>513.1593155540518</c:v>
                </c:pt>
                <c:pt idx="578">
                  <c:v>515.7079705872467</c:v>
                </c:pt>
                <c:pt idx="579">
                  <c:v>518.1334581772513</c:v>
                </c:pt>
                <c:pt idx="580">
                  <c:v>520.4206661194407</c:v>
                </c:pt>
                <c:pt idx="581">
                  <c:v>522.5556656410902</c:v>
                </c:pt>
                <c:pt idx="582">
                  <c:v>524.5257258220734</c:v>
                </c:pt>
                <c:pt idx="583">
                  <c:v>526.3193229299233</c:v>
                </c:pt>
                <c:pt idx="584">
                  <c:v>527.9261459269281</c:v>
                </c:pt>
                <c:pt idx="585">
                  <c:v>529.3370991887908</c:v>
                </c:pt>
                <c:pt idx="586">
                  <c:v>530.5443032830137</c:v>
                </c:pt>
                <c:pt idx="587">
                  <c:v>531.5410944898326</c:v>
                </c:pt>
                <c:pt idx="588">
                  <c:v>532.3220236074076</c:v>
                </c:pt>
                <c:pt idx="589">
                  <c:v>532.8828544631546</c:v>
                </c:pt>
                <c:pt idx="590">
                  <c:v>533.2205624517167</c:v>
                </c:pt>
                <c:pt idx="591">
                  <c:v>533.3333333431087</c:v>
                </c:pt>
                <c:pt idx="592">
                  <c:v>533.3333333644285</c:v>
                </c:pt>
                <c:pt idx="593">
                  <c:v>533.4759939947736</c:v>
                </c:pt>
                <c:pt idx="594">
                  <c:v>533.9024353258562</c:v>
                </c:pt>
                <c:pt idx="595">
                  <c:v>534.608068068783</c:v>
                </c:pt>
                <c:pt idx="596">
                  <c:v>535.5853508360512</c:v>
                </c:pt>
                <c:pt idx="597">
                  <c:v>536.8239456179806</c:v>
                </c:pt>
                <c:pt idx="598">
                  <c:v>538.3109249078858</c:v>
                </c:pt>
                <c:pt idx="599">
                  <c:v>540.0310210096046</c:v>
                </c:pt>
                <c:pt idx="600">
                  <c:v>541.9669068567755</c:v>
                </c:pt>
                <c:pt idx="601">
                  <c:v>544.0994972534237</c:v>
                </c:pt>
                <c:pt idx="602">
                  <c:v>546.4082597796329</c:v>
                </c:pt>
                <c:pt idx="603">
                  <c:v>548.8715255619212</c:v>
                </c:pt>
                <c:pt idx="604">
                  <c:v>551.4667915105844</c:v>
                </c:pt>
                <c:pt idx="605">
                  <c:v>554.1710072883296</c:v>
                </c:pt>
                <c:pt idx="606">
                  <c:v>556.9608420209062</c:v>
                </c:pt>
                <c:pt idx="607">
                  <c:v>559.8129274462664</c:v>
                </c:pt>
                <c:pt idx="608">
                  <c:v>562.7040757179093</c:v>
                </c:pt>
                <c:pt idx="609">
                  <c:v>565.6114713650559</c:v>
                </c:pt>
                <c:pt idx="610">
                  <c:v>568.5128379379142</c:v>
                </c:pt>
                <c:pt idx="611">
                  <c:v>571.3865806303993</c:v>
                </c:pt>
                <c:pt idx="612">
                  <c:v>574.2119066955927</c:v>
                </c:pt>
                <c:pt idx="613">
                  <c:v>576.9689257837442</c:v>
                </c:pt>
                <c:pt idx="614">
                  <c:v>579.6387324770594</c:v>
                </c:pt>
                <c:pt idx="615">
                  <c:v>582.2034733088161</c:v>
                </c:pt>
                <c:pt idx="616">
                  <c:v>584.6464004723155</c:v>
                </c:pt>
                <c:pt idx="617">
                  <c:v>586.9519142790606</c:v>
                </c:pt>
                <c:pt idx="618">
                  <c:v>589.1055962406899</c:v>
                </c:pt>
                <c:pt idx="619">
                  <c:v>591.0942344454272</c:v>
                </c:pt>
                <c:pt idx="620">
                  <c:v>592.9058426916976</c:v>
                </c:pt>
                <c:pt idx="621">
                  <c:v>594.5296746393437</c:v>
                </c:pt>
                <c:pt idx="622">
                  <c:v>595.9562340489332</c:v>
                </c:pt>
                <c:pt idx="623">
                  <c:v>597.1772820057884</c:v>
                </c:pt>
                <c:pt idx="624">
                  <c:v>598.1858418689912</c:v>
                </c:pt>
                <c:pt idx="625">
                  <c:v>598.9762025468357</c:v>
                </c:pt>
                <c:pt idx="626">
                  <c:v>599.5439205777056</c:v>
                </c:pt>
                <c:pt idx="627">
                  <c:v>599.8858213876274</c:v>
                </c:pt>
                <c:pt idx="628">
                  <c:v>600.0000000130708</c:v>
                </c:pt>
                <c:pt idx="629">
                  <c:v>599.9999998059817</c:v>
                </c:pt>
                <c:pt idx="630">
                  <c:v>600.1409040178089</c:v>
                </c:pt>
                <c:pt idx="631">
                  <c:v>600.5621491282948</c:v>
                </c:pt>
                <c:pt idx="632">
                  <c:v>601.2593631080091</c:v>
                </c:pt>
                <c:pt idx="633">
                  <c:v>602.2253529777671</c:v>
                </c:pt>
                <c:pt idx="634">
                  <c:v>603.4502416821632</c:v>
                </c:pt>
                <c:pt idx="635">
                  <c:v>604.9216510010972</c:v>
                </c:pt>
                <c:pt idx="636">
                  <c:v>606.6249230904825</c:v>
                </c:pt>
                <c:pt idx="637">
                  <c:v>608.5433719513903</c:v>
                </c:pt>
                <c:pt idx="638">
                  <c:v>610.6585556456713</c:v>
                </c:pt>
                <c:pt idx="639">
                  <c:v>612.9505601817592</c:v>
                </c:pt>
                <c:pt idx="640">
                  <c:v>615.3982866031446</c:v>
                </c:pt>
                <c:pt idx="641">
                  <c:v>617.9797338056482</c:v>
                </c:pt>
                <c:pt idx="642">
                  <c:v>620.6722708539847</c:v>
                </c:pt>
                <c:pt idx="643">
                  <c:v>623.4528939316558</c:v>
                </c:pt>
                <c:pt idx="644">
                  <c:v>626.2984644257633</c:v>
                </c:pt>
                <c:pt idx="645">
                  <c:v>629.1859259288341</c:v>
                </c:pt>
                <c:pt idx="646">
                  <c:v>632.0924990705769</c:v>
                </c:pt>
                <c:pt idx="647">
                  <c:v>634.9958540373636</c:v>
                </c:pt>
                <c:pt idx="648">
                  <c:v>637.874261383586</c:v>
                </c:pt>
                <c:pt idx="649">
                  <c:v>640.7067222917987</c:v>
                </c:pt>
                <c:pt idx="650">
                  <c:v>643.4730798153387</c:v>
                </c:pt>
                <c:pt idx="651">
                  <c:v>646.1541128625829</c:v>
                </c:pt>
                <c:pt idx="652">
                  <c:v>648.73161478391</c:v>
                </c:pt>
                <c:pt idx="653">
                  <c:v>651.1884584284251</c:v>
                </c:pt>
                <c:pt idx="654">
                  <c:v>653.5086494730307</c:v>
                </c:pt>
                <c:pt idx="655">
                  <c:v>655.6773697135758</c:v>
                </c:pt>
                <c:pt idx="656">
                  <c:v>657.6810118647481</c:v>
                </c:pt>
                <c:pt idx="657">
                  <c:v>659.5072072564207</c:v>
                </c:pt>
                <c:pt idx="658">
                  <c:v>661.1448476500818</c:v>
                </c:pt>
                <c:pt idx="659">
                  <c:v>662.5841022372745</c:v>
                </c:pt>
                <c:pt idx="660">
                  <c:v>663.8164307277534</c:v>
                </c:pt>
                <c:pt idx="661">
                  <c:v>664.8345932911368</c:v>
                </c:pt>
                <c:pt idx="662">
                  <c:v>665.6326579836691</c:v>
                </c:pt>
                <c:pt idx="663">
                  <c:v>666.2060061711519</c:v>
                </c:pt>
                <c:pt idx="664">
                  <c:v>666.5513363497997</c:v>
                </c:pt>
                <c:pt idx="665">
                  <c:v>666.6666666833955</c:v>
                </c:pt>
              </c:numCache>
            </c:numRef>
          </c:xVal>
          <c:yVal>
            <c:numRef>
              <c:f>'Echo-Geometry-Return'!$D$182:$D$847</c:f>
              <c:numCache>
                <c:ptCount val="666"/>
                <c:pt idx="0">
                  <c:v>10.000000000146954</c:v>
                </c:pt>
                <c:pt idx="1">
                  <c:v>10.000333850056691</c:v>
                </c:pt>
                <c:pt idx="2">
                  <c:v>10.001332705380761</c:v>
                </c:pt>
                <c:pt idx="3">
                  <c:v>10.002988506858767</c:v>
                </c:pt>
                <c:pt idx="4">
                  <c:v>10.00528790702521</c:v>
                </c:pt>
                <c:pt idx="5">
                  <c:v>10.008212395397862</c:v>
                </c:pt>
                <c:pt idx="6">
                  <c:v>10.0117384714806</c:v>
                </c:pt>
                <c:pt idx="7">
                  <c:v>10.015837863039643</c:v>
                </c:pt>
                <c:pt idx="8">
                  <c:v>10.020477786678361</c:v>
                </c:pt>
                <c:pt idx="9">
                  <c:v>10.025621247224322</c:v>
                </c:pt>
                <c:pt idx="10">
                  <c:v>10.031227372012568</c:v>
                </c:pt>
                <c:pt idx="11">
                  <c:v>10.03725177580784</c:v>
                </c:pt>
                <c:pt idx="12">
                  <c:v>10.043646951858898</c:v>
                </c:pt>
                <c:pt idx="13">
                  <c:v>10.050362684422176</c:v>
                </c:pt>
                <c:pt idx="14">
                  <c:v>10.057346478027341</c:v>
                </c:pt>
                <c:pt idx="15">
                  <c:v>10.064543998779028</c:v>
                </c:pt>
                <c:pt idx="16">
                  <c:v>10.071899523090686</c:v>
                </c:pt>
                <c:pt idx="17">
                  <c:v>10.079356389418665</c:v>
                </c:pt>
                <c:pt idx="18">
                  <c:v>10.086857448797517</c:v>
                </c:pt>
                <c:pt idx="19">
                  <c:v>10.094345510259469</c:v>
                </c:pt>
                <c:pt idx="20">
                  <c:v>10.101763777540718</c:v>
                </c:pt>
                <c:pt idx="21">
                  <c:v>10.109056273822716</c:v>
                </c:pt>
                <c:pt idx="22">
                  <c:v>10.116168251616797</c:v>
                </c:pt>
                <c:pt idx="23">
                  <c:v>10.123046585264841</c:v>
                </c:pt>
                <c:pt idx="24">
                  <c:v>10.129640143887455</c:v>
                </c:pt>
                <c:pt idx="25">
                  <c:v>10.135900142956384</c:v>
                </c:pt>
                <c:pt idx="26">
                  <c:v>10.141780472992023</c:v>
                </c:pt>
                <c:pt idx="27">
                  <c:v>10.147238004185331</c:v>
                </c:pt>
                <c:pt idx="28">
                  <c:v>10.152232866010642</c:v>
                </c:pt>
                <c:pt idx="29">
                  <c:v>10.156728701130863</c:v>
                </c:pt>
                <c:pt idx="30">
                  <c:v>10.160692893095867</c:v>
                </c:pt>
                <c:pt idx="31">
                  <c:v>10.164096767500334</c:v>
                </c:pt>
                <c:pt idx="32">
                  <c:v>10.166915766398127</c:v>
                </c:pt>
                <c:pt idx="33">
                  <c:v>10.169129595869348</c:v>
                </c:pt>
                <c:pt idx="34">
                  <c:v>10.170722346705787</c:v>
                </c:pt>
                <c:pt idx="35">
                  <c:v>10.171682588224257</c:v>
                </c:pt>
                <c:pt idx="36">
                  <c:v>10.17200343527148</c:v>
                </c:pt>
                <c:pt idx="37">
                  <c:v>10.000000000521482</c:v>
                </c:pt>
                <c:pt idx="38">
                  <c:v>10.001739244230304</c:v>
                </c:pt>
                <c:pt idx="39">
                  <c:v>10.006939474234759</c:v>
                </c:pt>
                <c:pt idx="40">
                  <c:v>10.01554847949236</c:v>
                </c:pt>
                <c:pt idx="41">
                  <c:v>10.027480224054253</c:v>
                </c:pt>
                <c:pt idx="42">
                  <c:v>10.042616283801776</c:v>
                </c:pt>
                <c:pt idx="43">
                  <c:v>10.060807790496742</c:v>
                </c:pt>
                <c:pt idx="44">
                  <c:v>10.081877819292526</c:v>
                </c:pt>
                <c:pt idx="45">
                  <c:v>10.105624144635055</c:v>
                </c:pt>
                <c:pt idx="46">
                  <c:v>10.131822281745231</c:v>
                </c:pt>
                <c:pt idx="47">
                  <c:v>10.160228727293797</c:v>
                </c:pt>
                <c:pt idx="48">
                  <c:v>10.190584313312206</c:v>
                </c:pt>
                <c:pt idx="49">
                  <c:v>10.222617592424385</c:v>
                </c:pt>
                <c:pt idx="50">
                  <c:v>10.256048179536261</c:v>
                </c:pt>
                <c:pt idx="51">
                  <c:v>10.290589984460091</c:v>
                </c:pt>
                <c:pt idx="52">
                  <c:v>10.32595428080835</c:v>
                </c:pt>
                <c:pt idx="53">
                  <c:v>10.361852568113912</c:v>
                </c:pt>
                <c:pt idx="54">
                  <c:v>10.39799919583813</c:v>
                </c:pt>
                <c:pt idx="55">
                  <c:v>10.434113729142238</c:v>
                </c:pt>
                <c:pt idx="56">
                  <c:v>10.469923046577412</c:v>
                </c:pt>
                <c:pt idx="57">
                  <c:v>10.505163168884762</c:v>
                </c:pt>
                <c:pt idx="58">
                  <c:v>10.539580825708505</c:v>
                </c:pt>
                <c:pt idx="59">
                  <c:v>10.572934773144658</c:v>
                </c:pt>
                <c:pt idx="60">
                  <c:v>10.604996879697858</c:v>
                </c:pt>
                <c:pt idx="61">
                  <c:v>10.635553001493063</c:v>
                </c:pt>
                <c:pt idx="62">
                  <c:v>10.66440366962745</c:v>
                </c:pt>
                <c:pt idx="63">
                  <c:v>10.691364613517244</c:v>
                </c:pt>
                <c:pt idx="64">
                  <c:v>10.716267144173013</c:v>
                </c:pt>
                <c:pt idx="65">
                  <c:v>10.73895842069893</c:v>
                </c:pt>
                <c:pt idx="66">
                  <c:v>10.75930162212047</c:v>
                </c:pt>
                <c:pt idx="67">
                  <c:v>10.777176045044447</c:v>
                </c:pt>
                <c:pt idx="68">
                  <c:v>10.79247714576896</c:v>
                </c:pt>
                <c:pt idx="69">
                  <c:v>10.805116543388078</c:v>
                </c:pt>
                <c:pt idx="70">
                  <c:v>10.81502199825567</c:v>
                </c:pt>
                <c:pt idx="71">
                  <c:v>10.822137377940708</c:v>
                </c:pt>
                <c:pt idx="72">
                  <c:v>10.826422620562946</c:v>
                </c:pt>
                <c:pt idx="73">
                  <c:v>10.827853703153302</c:v>
                </c:pt>
                <c:pt idx="74">
                  <c:v>9.9999999998258</c:v>
                </c:pt>
                <c:pt idx="75">
                  <c:v>10.003670854442175</c:v>
                </c:pt>
                <c:pt idx="76">
                  <c:v>10.014635957944853</c:v>
                </c:pt>
                <c:pt idx="77">
                  <c:v>10.032754231592506</c:v>
                </c:pt>
                <c:pt idx="78">
                  <c:v>10.057794804296957</c:v>
                </c:pt>
                <c:pt idx="79">
                  <c:v>10.089443149159392</c:v>
                </c:pt>
                <c:pt idx="80">
                  <c:v>10.127309191094087</c:v>
                </c:pt>
                <c:pt idx="81">
                  <c:v>10.170936957721944</c:v>
                </c:pt>
                <c:pt idx="82">
                  <c:v>10.219815293363382</c:v>
                </c:pt>
                <c:pt idx="83">
                  <c:v>10.273389142731393</c:v>
                </c:pt>
                <c:pt idx="84">
                  <c:v>10.33107093345687</c:v>
                </c:pt>
                <c:pt idx="85">
                  <c:v>10.392251638204492</c:v>
                </c:pt>
                <c:pt idx="86">
                  <c:v>10.456311169129965</c:v>
                </c:pt>
                <c:pt idx="87">
                  <c:v>10.52262784046621</c:v>
                </c:pt>
                <c:pt idx="88">
                  <c:v>10.590586720455757</c:v>
                </c:pt>
                <c:pt idx="89">
                  <c:v>10.659586774570865</c:v>
                </c:pt>
                <c:pt idx="90">
                  <c:v>10.729046772897753</c:v>
                </c:pt>
                <c:pt idx="91">
                  <c:v>10.798409992705299</c:v>
                </c:pt>
                <c:pt idx="92">
                  <c:v>10.867147791436395</c:v>
                </c:pt>
                <c:pt idx="93">
                  <c:v>10.934762155992887</c:v>
                </c:pt>
                <c:pt idx="94">
                  <c:v>11.000787352599257</c:v>
                </c:pt>
                <c:pt idx="95">
                  <c:v>11.064790809685734</c:v>
                </c:pt>
                <c:pt idx="96">
                  <c:v>11.126373366321305</c:v>
                </c:pt>
                <c:pt idx="97">
                  <c:v>11.185169012906954</c:v>
                </c:pt>
                <c:pt idx="98">
                  <c:v>11.240844241053951</c:v>
                </c:pt>
                <c:pt idx="99">
                  <c:v>11.293097107458516</c:v>
                </c:pt>
                <c:pt idx="100">
                  <c:v>11.341656103440378</c:v>
                </c:pt>
                <c:pt idx="101">
                  <c:v>11.38627890860654</c:v>
                </c:pt>
                <c:pt idx="102">
                  <c:v>11.426751094507477</c:v>
                </c:pt>
                <c:pt idx="103">
                  <c:v>11.46288483259939</c:v>
                </c:pt>
                <c:pt idx="104">
                  <c:v>11.49451765054711</c:v>
                </c:pt>
                <c:pt idx="105">
                  <c:v>11.521511271985663</c:v>
                </c:pt>
                <c:pt idx="106">
                  <c:v>11.543750567286237</c:v>
                </c:pt>
                <c:pt idx="107">
                  <c:v>11.561142636556845</c:v>
                </c:pt>
                <c:pt idx="108">
                  <c:v>11.573616040914466</c:v>
                </c:pt>
                <c:pt idx="109">
                  <c:v>11.581120193835655</c:v>
                </c:pt>
                <c:pt idx="110">
                  <c:v>11.583624920898624</c:v>
                </c:pt>
                <c:pt idx="111">
                  <c:v>10.000000000362775</c:v>
                </c:pt>
                <c:pt idx="112">
                  <c:v>10.032865350291342</c:v>
                </c:pt>
                <c:pt idx="113">
                  <c:v>10.129048711176562</c:v>
                </c:pt>
                <c:pt idx="114">
                  <c:v>10.281889481036519</c:v>
                </c:pt>
                <c:pt idx="115">
                  <c:v>10.481930353241264</c:v>
                </c:pt>
                <c:pt idx="116">
                  <c:v>10.718617274589965</c:v>
                </c:pt>
                <c:pt idx="117">
                  <c:v>10.981698731401083</c:v>
                </c:pt>
                <c:pt idx="118">
                  <c:v>11.262087255437683</c:v>
                </c:pt>
                <c:pt idx="119">
                  <c:v>11.552220430239712</c:v>
                </c:pt>
                <c:pt idx="120">
                  <c:v>11.84607997932871</c:v>
                </c:pt>
                <c:pt idx="121">
                  <c:v>12.139029342182253</c:v>
                </c:pt>
                <c:pt idx="122">
                  <c:v>12.427583466596847</c:v>
                </c:pt>
                <c:pt idx="123">
                  <c:v>12.709175518693783</c:v>
                </c:pt>
                <c:pt idx="124">
                  <c:v>12.981950264470312</c:v>
                </c:pt>
                <c:pt idx="125">
                  <c:v>13.244593535107745</c:v>
                </c:pt>
                <c:pt idx="126">
                  <c:v>13.496197113684257</c:v>
                </c:pt>
                <c:pt idx="127">
                  <c:v>13.736154301987069</c:v>
                </c:pt>
                <c:pt idx="128">
                  <c:v>13.964080414695285</c:v>
                </c:pt>
                <c:pt idx="129">
                  <c:v>14.179752804999575</c:v>
                </c:pt>
                <c:pt idx="130">
                  <c:v>14.383065868452851</c:v>
                </c:pt>
                <c:pt idx="131">
                  <c:v>14.573997387335883</c:v>
                </c:pt>
                <c:pt idx="132">
                  <c:v>14.752583397915188</c:v>
                </c:pt>
                <c:pt idx="133">
                  <c:v>14.918899437450456</c:v>
                </c:pt>
                <c:pt idx="134">
                  <c:v>15.073046557941394</c:v>
                </c:pt>
                <c:pt idx="135">
                  <c:v>15.215140899616582</c:v>
                </c:pt>
                <c:pt idx="136">
                  <c:v>15.34530592344695</c:v>
                </c:pt>
                <c:pt idx="137">
                  <c:v>15.463666631031373</c:v>
                </c:pt>
                <c:pt idx="138">
                  <c:v>15.570345270760829</c:v>
                </c:pt>
                <c:pt idx="139">
                  <c:v>15.665458155958055</c:v>
                </c:pt>
                <c:pt idx="140">
                  <c:v>15.749113314978278</c:v>
                </c:pt>
                <c:pt idx="141">
                  <c:v>15.821408763507472</c:v>
                </c:pt>
                <c:pt idx="142">
                  <c:v>15.882431241806497</c:v>
                </c:pt>
                <c:pt idx="143">
                  <c:v>15.932255299086314</c:v>
                </c:pt>
                <c:pt idx="144">
                  <c:v>15.970942637013817</c:v>
                </c:pt>
                <c:pt idx="145">
                  <c:v>15.998541647100197</c:v>
                </c:pt>
                <c:pt idx="146">
                  <c:v>16.015087094328617</c:v>
                </c:pt>
                <c:pt idx="147">
                  <c:v>16.020599913110846</c:v>
                </c:pt>
                <c:pt idx="148">
                  <c:v>10.000015159724036</c:v>
                </c:pt>
                <c:pt idx="149">
                  <c:v>10.72649864916286</c:v>
                </c:pt>
                <c:pt idx="150">
                  <c:v>11.395666171438414</c:v>
                </c:pt>
                <c:pt idx="151">
                  <c:v>12.01466255304358</c:v>
                </c:pt>
                <c:pt idx="152">
                  <c:v>12.589262698868302</c:v>
                </c:pt>
                <c:pt idx="153">
                  <c:v>13.124191737084274</c:v>
                </c:pt>
                <c:pt idx="154">
                  <c:v>13.6233643618065</c:v>
                </c:pt>
                <c:pt idx="155">
                  <c:v>14.090059395464543</c:v>
                </c:pt>
                <c:pt idx="156">
                  <c:v>14.527049534972022</c:v>
                </c:pt>
                <c:pt idx="157">
                  <c:v>14.936699415685844</c:v>
                </c:pt>
                <c:pt idx="158">
                  <c:v>15.321040843604807</c:v>
                </c:pt>
                <c:pt idx="159">
                  <c:v>15.681831288504068</c:v>
                </c:pt>
                <c:pt idx="160">
                  <c:v>16.02059991327962</c:v>
                </c:pt>
                <c:pt idx="161">
                  <c:v>16.33868419166027</c:v>
                </c:pt>
                <c:pt idx="162">
                  <c:v>16.637259327545838</c:v>
                </c:pt>
                <c:pt idx="163">
                  <c:v>16.9173621038717</c:v>
                </c:pt>
                <c:pt idx="164">
                  <c:v>17.179910373991174</c:v>
                </c:pt>
                <c:pt idx="165">
                  <c:v>17.425719110216</c:v>
                </c:pt>
                <c:pt idx="166">
                  <c:v>17.65551370675726</c:v>
                </c:pt>
                <c:pt idx="167">
                  <c:v>17.869941073949917</c:v>
                </c:pt>
                <c:pt idx="168">
                  <c:v>18.069578941006657</c:v>
                </c:pt>
                <c:pt idx="169">
                  <c:v>18.254943694340803</c:v>
                </c:pt>
                <c:pt idx="170">
                  <c:v>18.426497009804706</c:v>
                </c:pt>
                <c:pt idx="171">
                  <c:v>18.584651484388264</c:v>
                </c:pt>
                <c:pt idx="172">
                  <c:v>18.729775431973405</c:v>
                </c:pt>
                <c:pt idx="173">
                  <c:v>18.862196975713598</c:v>
                </c:pt>
                <c:pt idx="174">
                  <c:v>18.98220754435118</c:v>
                </c:pt>
                <c:pt idx="175">
                  <c:v>19.090064859707397</c:v>
                </c:pt>
                <c:pt idx="176">
                  <c:v>19.185995486488366</c:v>
                </c:pt>
                <c:pt idx="177">
                  <c:v>19.2701970025469</c:v>
                </c:pt>
                <c:pt idx="178">
                  <c:v>19.342839837140097</c:v>
                </c:pt>
                <c:pt idx="179">
                  <c:v>19.404068816000294</c:v>
                </c:pt>
                <c:pt idx="180">
                  <c:v>19.454004444784378</c:v>
                </c:pt>
                <c:pt idx="181">
                  <c:v>19.492743956363125</c:v>
                </c:pt>
                <c:pt idx="182">
                  <c:v>19.52036214220457</c:v>
                </c:pt>
                <c:pt idx="183">
                  <c:v>19.536911983588368</c:v>
                </c:pt>
                <c:pt idx="184">
                  <c:v>19.542425094234048</c:v>
                </c:pt>
                <c:pt idx="185">
                  <c:v>16.020599913260966</c:v>
                </c:pt>
                <c:pt idx="186">
                  <c:v>16.069487305167172</c:v>
                </c:pt>
                <c:pt idx="187">
                  <c:v>16.2082141134826</c:v>
                </c:pt>
                <c:pt idx="188">
                  <c:v>16.41739034401705</c:v>
                </c:pt>
                <c:pt idx="189">
                  <c:v>16.674774160872</c:v>
                </c:pt>
                <c:pt idx="190">
                  <c:v>16.9612273279272</c:v>
                </c:pt>
                <c:pt idx="191">
                  <c:v>17.262525435378866</c:v>
                </c:pt>
                <c:pt idx="192">
                  <c:v>17.568864097642056</c:v>
                </c:pt>
                <c:pt idx="193">
                  <c:v>17.873737706109587</c:v>
                </c:pt>
                <c:pt idx="194">
                  <c:v>18.172916013246684</c:v>
                </c:pt>
                <c:pt idx="195">
                  <c:v>18.46368758678127</c:v>
                </c:pt>
                <c:pt idx="196">
                  <c:v>18.744343402494067</c:v>
                </c:pt>
                <c:pt idx="197">
                  <c:v>19.01383496778764</c:v>
                </c:pt>
                <c:pt idx="198">
                  <c:v>19.271549892216314</c:v>
                </c:pt>
                <c:pt idx="199">
                  <c:v>19.517164254606087</c:v>
                </c:pt>
                <c:pt idx="200">
                  <c:v>19.75054481846633</c:v>
                </c:pt>
                <c:pt idx="201">
                  <c:v>19.971683697502115</c:v>
                </c:pt>
                <c:pt idx="202">
                  <c:v>20.18065431124867</c:v>
                </c:pt>
                <c:pt idx="203">
                  <c:v>20.37758144897535</c:v>
                </c:pt>
                <c:pt idx="204">
                  <c:v>20.5626207824655</c:v>
                </c:pt>
                <c:pt idx="205">
                  <c:v>20.735944773142663</c:v>
                </c:pt>
                <c:pt idx="206">
                  <c:v>20.89773294829758</c:v>
                </c:pt>
                <c:pt idx="207">
                  <c:v>21.04816518815415</c:v>
                </c:pt>
                <c:pt idx="208">
                  <c:v>21.187417102648503</c:v>
                </c:pt>
                <c:pt idx="209">
                  <c:v>21.31565686663285</c:v>
                </c:pt>
                <c:pt idx="210">
                  <c:v>21.4330430765962</c:v>
                </c:pt>
                <c:pt idx="211">
                  <c:v>21.53972332379894</c:v>
                </c:pt>
                <c:pt idx="212">
                  <c:v>21.635833269029266</c:v>
                </c:pt>
                <c:pt idx="213">
                  <c:v>21.721496066680167</c:v>
                </c:pt>
                <c:pt idx="214">
                  <c:v>21.796822029484936</c:v>
                </c:pt>
                <c:pt idx="215">
                  <c:v>21.86190845598789</c:v>
                </c:pt>
                <c:pt idx="216">
                  <c:v>21.916839564657614</c:v>
                </c:pt>
                <c:pt idx="217">
                  <c:v>21.96168649418025</c:v>
                </c:pt>
                <c:pt idx="218">
                  <c:v>21.996507340758615</c:v>
                </c:pt>
                <c:pt idx="219">
                  <c:v>22.02134721147811</c:v>
                </c:pt>
                <c:pt idx="220">
                  <c:v>22.03623827889034</c:v>
                </c:pt>
                <c:pt idx="221">
                  <c:v>22.04119982643263</c:v>
                </c:pt>
                <c:pt idx="222">
                  <c:v>19.542425094363963</c:v>
                </c:pt>
                <c:pt idx="223">
                  <c:v>19.564349139295846</c:v>
                </c:pt>
                <c:pt idx="224">
                  <c:v>19.62867025031862</c:v>
                </c:pt>
                <c:pt idx="225">
                  <c:v>19.731364205135968</c:v>
                </c:pt>
                <c:pt idx="226">
                  <c:v>19.866664493042837</c:v>
                </c:pt>
                <c:pt idx="227">
                  <c:v>20.028047328390887</c:v>
                </c:pt>
                <c:pt idx="228">
                  <c:v>20.209060088293693</c:v>
                </c:pt>
                <c:pt idx="229">
                  <c:v>20.40385240513111</c:v>
                </c:pt>
                <c:pt idx="230">
                  <c:v>20.607422257604348</c:v>
                </c:pt>
                <c:pt idx="231">
                  <c:v>20.815660531500303</c:v>
                </c:pt>
                <c:pt idx="232">
                  <c:v>21.02528248096615</c:v>
                </c:pt>
                <c:pt idx="233">
                  <c:v>21.233711082240255</c:v>
                </c:pt>
                <c:pt idx="234">
                  <c:v>21.438950950667184</c:v>
                </c:pt>
                <c:pt idx="235">
                  <c:v>21.639471981636195</c:v>
                </c:pt>
                <c:pt idx="236">
                  <c:v>21.834110045843424</c:v>
                </c:pt>
                <c:pt idx="237">
                  <c:v>22.021985868533214</c:v>
                </c:pt>
                <c:pt idx="238">
                  <c:v>22.202440439690626</c:v>
                </c:pt>
                <c:pt idx="239">
                  <c:v>22.37498435433363</c:v>
                </c:pt>
                <c:pt idx="240">
                  <c:v>22.539258414998727</c:v>
                </c:pt>
                <c:pt idx="241">
                  <c:v>22.69500312514472</c:v>
                </c:pt>
                <c:pt idx="242">
                  <c:v>22.842035105679585</c:v>
                </c:pt>
                <c:pt idx="243">
                  <c:v>22.98022886169232</c:v>
                </c:pt>
                <c:pt idx="244">
                  <c:v>23.109502668854986</c:v>
                </c:pt>
                <c:pt idx="245">
                  <c:v>23.229807628639904</c:v>
                </c:pt>
                <c:pt idx="246">
                  <c:v>23.341119162564308</c:v>
                </c:pt>
                <c:pt idx="247">
                  <c:v>23.443430387144648</c:v>
                </c:pt>
                <c:pt idx="248">
                  <c:v>23.53674694282794</c:v>
                </c:pt>
                <c:pt idx="249">
                  <c:v>23.621082950586793</c:v>
                </c:pt>
                <c:pt idx="250">
                  <c:v>23.69645784633849</c:v>
                </c:pt>
                <c:pt idx="251">
                  <c:v>23.762893901607573</c:v>
                </c:pt>
                <c:pt idx="252">
                  <c:v>23.82041428333482</c:v>
                </c:pt>
                <c:pt idx="253">
                  <c:v>23.869041539836687</c:v>
                </c:pt>
                <c:pt idx="254">
                  <c:v>23.908796426214295</c:v>
                </c:pt>
                <c:pt idx="255">
                  <c:v>23.93969700295081</c:v>
                </c:pt>
                <c:pt idx="256">
                  <c:v>23.961757957501767</c:v>
                </c:pt>
                <c:pt idx="257">
                  <c:v>23.974990111508166</c:v>
                </c:pt>
                <c:pt idx="258">
                  <c:v>23.979400086626722</c:v>
                </c:pt>
                <c:pt idx="259">
                  <c:v>22.041199826318184</c:v>
                </c:pt>
                <c:pt idx="260">
                  <c:v>22.05493182083717</c:v>
                </c:pt>
                <c:pt idx="261">
                  <c:v>22.095555580568206</c:v>
                </c:pt>
                <c:pt idx="262">
                  <c:v>22.161432351424555</c:v>
                </c:pt>
                <c:pt idx="263">
                  <c:v>22.250067820408127</c:v>
                </c:pt>
                <c:pt idx="264">
                  <c:v>22.358398959125143</c:v>
                </c:pt>
                <c:pt idx="265">
                  <c:v>22.48309061914663</c:v>
                </c:pt>
                <c:pt idx="266">
                  <c:v>22.620790404048496</c:v>
                </c:pt>
                <c:pt idx="267">
                  <c:v>22.76831564121086</c:v>
                </c:pt>
                <c:pt idx="268">
                  <c:v>22.92276925721169</c:v>
                </c:pt>
                <c:pt idx="269">
                  <c:v>23.081595573748185</c:v>
                </c:pt>
                <c:pt idx="270">
                  <c:v>23.242592397330576</c:v>
                </c:pt>
                <c:pt idx="271">
                  <c:v>23.40389524337973</c:v>
                </c:pt>
                <c:pt idx="272">
                  <c:v>23.56394629588365</c:v>
                </c:pt>
                <c:pt idx="273">
                  <c:v>23.721456919349123</c:v>
                </c:pt>
                <c:pt idx="274">
                  <c:v>23.875369274942177</c:v>
                </c:pt>
                <c:pt idx="275">
                  <c:v>24.02482017302619</c:v>
                </c:pt>
                <c:pt idx="276">
                  <c:v>24.1691086735181</c:v>
                </c:pt>
                <c:pt idx="277">
                  <c:v>24.307667945762695</c:v>
                </c:pt>
                <c:pt idx="278">
                  <c:v>24.440041332453347</c:v>
                </c:pt>
                <c:pt idx="279">
                  <c:v>24.565862274002296</c:v>
                </c:pt>
                <c:pt idx="280">
                  <c:v>24.68483763052271</c:v>
                </c:pt>
                <c:pt idx="281">
                  <c:v>24.79673391512767</c:v>
                </c:pt>
                <c:pt idx="282">
                  <c:v>24.901365978773434</c:v>
                </c:pt>
                <c:pt idx="283">
                  <c:v>24.99858773607139</c:v>
                </c:pt>
                <c:pt idx="284">
                  <c:v>25.088284577903348</c:v>
                </c:pt>
                <c:pt idx="285">
                  <c:v>25.170367172106968</c:v>
                </c:pt>
                <c:pt idx="286">
                  <c:v>25.244766404046366</c:v>
                </c:pt>
                <c:pt idx="287">
                  <c:v>25.311429253068653</c:v>
                </c:pt>
                <c:pt idx="288">
                  <c:v>25.370315438496327</c:v>
                </c:pt>
                <c:pt idx="289">
                  <c:v>25.421394700387587</c:v>
                </c:pt>
                <c:pt idx="290">
                  <c:v>25.464644606557112</c:v>
                </c:pt>
                <c:pt idx="291">
                  <c:v>25.500048799104974</c:v>
                </c:pt>
                <c:pt idx="292">
                  <c:v>25.52759561174176</c:v>
                </c:pt>
                <c:pt idx="293">
                  <c:v>25.547277004238858</c:v>
                </c:pt>
                <c:pt idx="294">
                  <c:v>25.559087773008304</c:v>
                </c:pt>
                <c:pt idx="295">
                  <c:v>25.563025007609227</c:v>
                </c:pt>
                <c:pt idx="296">
                  <c:v>23.979400086241892</c:v>
                </c:pt>
                <c:pt idx="297">
                  <c:v>23.989296067583872</c:v>
                </c:pt>
                <c:pt idx="298">
                  <c:v>24.0186756100066</c:v>
                </c:pt>
                <c:pt idx="299">
                  <c:v>24.066643388250956</c:v>
                </c:pt>
                <c:pt idx="300">
                  <c:v>24.131800491292942</c:v>
                </c:pt>
                <c:pt idx="301">
                  <c:v>24.21236462245837</c:v>
                </c:pt>
                <c:pt idx="302">
                  <c:v>24.30630577912997</c:v>
                </c:pt>
                <c:pt idx="303">
                  <c:v>24.4114773988194</c:v>
                </c:pt>
                <c:pt idx="304">
                  <c:v>24.525728592186134</c:v>
                </c:pt>
                <c:pt idx="305">
                  <c:v>24.646990145723883</c:v>
                </c:pt>
                <c:pt idx="306">
                  <c:v>24.77333313754396</c:v>
                </c:pt>
                <c:pt idx="307">
                  <c:v>24.9030031273064</c:v>
                </c:pt>
                <c:pt idx="308">
                  <c:v>25.034434881067263</c:v>
                </c:pt>
                <c:pt idx="309">
                  <c:v>25.16625298660444</c:v>
                </c:pt>
                <c:pt idx="310">
                  <c:v>25.29726315933523</c:v>
                </c:pt>
                <c:pt idx="311">
                  <c:v>25.426438075512596</c:v>
                </c:pt>
                <c:pt idx="312">
                  <c:v>25.552900549442086</c:v>
                </c:pt>
                <c:pt idx="313">
                  <c:v>25.675905976372206</c:v>
                </c:pt>
                <c:pt idx="314">
                  <c:v>25.794825257619863</c:v>
                </c:pt>
                <c:pt idx="315">
                  <c:v>25.909128909388116</c:v>
                </c:pt>
                <c:pt idx="316">
                  <c:v>26.018372702553755</c:v>
                </c:pt>
                <c:pt idx="317">
                  <c:v>26.122184950498195</c:v>
                </c:pt>
                <c:pt idx="318">
                  <c:v>26.220255421381648</c:v>
                </c:pt>
                <c:pt idx="319">
                  <c:v>26.312325772081593</c:v>
                </c:pt>
                <c:pt idx="320">
                  <c:v>26.39818136225497</c:v>
                </c:pt>
                <c:pt idx="321">
                  <c:v>26.477644293631897</c:v>
                </c:pt>
                <c:pt idx="322">
                  <c:v>26.55056752145589</c:v>
                </c:pt>
                <c:pt idx="323">
                  <c:v>26.616829895196553</c:v>
                </c:pt>
                <c:pt idx="324">
                  <c:v>26.676331999976604</c:v>
                </c:pt>
                <c:pt idx="325">
                  <c:v>26.72899268594709</c:v>
                </c:pt>
                <c:pt idx="326">
                  <c:v>26.774746188584643</c:v>
                </c:pt>
                <c:pt idx="327">
                  <c:v>26.813539757755564</c:v>
                </c:pt>
                <c:pt idx="328">
                  <c:v>26.845331727019342</c:v>
                </c:pt>
                <c:pt idx="329">
                  <c:v>26.870089966925953</c:v>
                </c:pt>
                <c:pt idx="330">
                  <c:v>26.887790677050226</c:v>
                </c:pt>
                <c:pt idx="331">
                  <c:v>26.898417481346875</c:v>
                </c:pt>
                <c:pt idx="332">
                  <c:v>26.901960800248457</c:v>
                </c:pt>
                <c:pt idx="333">
                  <c:v>25.56302500717429</c:v>
                </c:pt>
                <c:pt idx="334">
                  <c:v>25.5707256275356</c:v>
                </c:pt>
                <c:pt idx="335">
                  <c:v>25.593631388905813</c:v>
                </c:pt>
                <c:pt idx="336">
                  <c:v>25.6311687978368</c:v>
                </c:pt>
                <c:pt idx="337">
                  <c:v>25.682428926621025</c:v>
                </c:pt>
                <c:pt idx="338">
                  <c:v>25.746229906127226</c:v>
                </c:pt>
                <c:pt idx="339">
                  <c:v>25.82119090395158</c:v>
                </c:pt>
                <c:pt idx="340">
                  <c:v>25.905808288907867</c:v>
                </c:pt>
                <c:pt idx="341">
                  <c:v>25.9985262287531</c:v>
                </c:pt>
                <c:pt idx="342">
                  <c:v>26.09779651575269</c:v>
                </c:pt>
                <c:pt idx="343">
                  <c:v>26.20212511924578</c:v>
                </c:pt>
                <c:pt idx="344">
                  <c:v>26.310105221263083</c:v>
                </c:pt>
                <c:pt idx="345">
                  <c:v>26.420438026762348</c:v>
                </c:pt>
                <c:pt idx="346">
                  <c:v>26.53194345251662</c:v>
                </c:pt>
                <c:pt idx="347">
                  <c:v>26.643563040162558</c:v>
                </c:pt>
                <c:pt idx="348">
                  <c:v>26.754357307574203</c:v>
                </c:pt>
                <c:pt idx="349">
                  <c:v>26.863499425847287</c:v>
                </c:pt>
                <c:pt idx="350">
                  <c:v>26.970266715692695</c:v>
                </c:pt>
                <c:pt idx="351">
                  <c:v>27.074031076034025</c:v>
                </c:pt>
                <c:pt idx="352">
                  <c:v>27.174249128811397</c:v>
                </c:pt>
                <c:pt idx="353">
                  <c:v>27.270452600890174</c:v>
                </c:pt>
                <c:pt idx="354">
                  <c:v>27.36223926498399</c:v>
                </c:pt>
                <c:pt idx="355">
                  <c:v>27.449264617909837</c:v>
                </c:pt>
                <c:pt idx="356">
                  <c:v>27.5312343753125</c:v>
                </c:pt>
                <c:pt idx="357">
                  <c:v>27.607897796591022</c:v>
                </c:pt>
                <c:pt idx="358">
                  <c:v>27.67904181300985</c:v>
                </c:pt>
                <c:pt idx="359">
                  <c:v>27.744485908606883</c:v>
                </c:pt>
                <c:pt idx="360">
                  <c:v>27.804077691993978</c:v>
                </c:pt>
                <c:pt idx="361">
                  <c:v>27.857689093442623</c:v>
                </c:pt>
                <c:pt idx="362">
                  <c:v>27.905213122892526</c:v>
                </c:pt>
                <c:pt idx="363">
                  <c:v>27.94656112873748</c:v>
                </c:pt>
                <c:pt idx="364">
                  <c:v>27.981660503108237</c:v>
                </c:pt>
                <c:pt idx="365">
                  <c:v>28.01045278602818</c:v>
                </c:pt>
                <c:pt idx="366">
                  <c:v>28.032892127733405</c:v>
                </c:pt>
                <c:pt idx="367">
                  <c:v>28.048944075315564</c:v>
                </c:pt>
                <c:pt idx="368">
                  <c:v>28.058584656508543</c:v>
                </c:pt>
                <c:pt idx="369">
                  <c:v>28.0617997398266</c:v>
                </c:pt>
                <c:pt idx="370">
                  <c:v>26.901960800719387</c:v>
                </c:pt>
                <c:pt idx="371">
                  <c:v>26.908248910221072</c:v>
                </c:pt>
                <c:pt idx="372">
                  <c:v>26.926975348862136</c:v>
                </c:pt>
                <c:pt idx="373">
                  <c:v>26.957735016406666</c:v>
                </c:pt>
                <c:pt idx="374">
                  <c:v>26.99988015716281</c:v>
                </c:pt>
                <c:pt idx="375">
                  <c:v>27.05255766069027</c:v>
                </c:pt>
                <c:pt idx="376">
                  <c:v>27.114754544497405</c:v>
                </c:pt>
                <c:pt idx="377">
                  <c:v>27.18534664921604</c:v>
                </c:pt>
                <c:pt idx="378">
                  <c:v>27.26314603840986</c:v>
                </c:pt>
                <c:pt idx="379">
                  <c:v>27.346943646925478</c:v>
                </c:pt>
                <c:pt idx="380">
                  <c:v>27.435545018555683</c:v>
                </c:pt>
                <c:pt idx="381">
                  <c:v>27.52779821505843</c:v>
                </c:pt>
                <c:pt idx="382">
                  <c:v>27.622613972553474</c:v>
                </c:pt>
                <c:pt idx="383">
                  <c:v>27.718978853273125</c:v>
                </c:pt>
                <c:pt idx="384">
                  <c:v>27.815962504664647</c:v>
                </c:pt>
                <c:pt idx="385">
                  <c:v>27.912720257145374</c:v>
                </c:pt>
                <c:pt idx="386">
                  <c:v>28.008492244572814</c:v>
                </c:pt>
                <c:pt idx="387">
                  <c:v>28.1026000890753</c:v>
                </c:pt>
                <c:pt idx="388">
                  <c:v>28.19444200898002</c:v>
                </c:pt>
                <c:pt idx="389">
                  <c:v>28.283487021596336</c:v>
                </c:pt>
                <c:pt idx="390">
                  <c:v>28.369268742460186</c:v>
                </c:pt>
                <c:pt idx="391">
                  <c:v>28.451379138900684</c:v>
                </c:pt>
                <c:pt idx="392">
                  <c:v>28.529462480740797</c:v>
                </c:pt>
                <c:pt idx="393">
                  <c:v>28.60320964275738</c:v>
                </c:pt>
                <c:pt idx="394">
                  <c:v>28.672352848437924</c:v>
                </c:pt>
                <c:pt idx="395">
                  <c:v>28.736660898254026</c:v>
                </c:pt>
                <c:pt idx="396">
                  <c:v>28.79593489398399</c:v>
                </c:pt>
                <c:pt idx="397">
                  <c:v>28.850004449959904</c:v>
                </c:pt>
                <c:pt idx="398">
                  <c:v>28.898724369542393</c:v>
                </c:pt>
                <c:pt idx="399">
                  <c:v>28.941971758329267</c:v>
                </c:pt>
                <c:pt idx="400">
                  <c:v>28.97964354282813</c:v>
                </c:pt>
                <c:pt idx="401">
                  <c:v>29.01165436327334</c:v>
                </c:pt>
                <c:pt idx="402">
                  <c:v>29.037934811010793</c:v>
                </c:pt>
                <c:pt idx="403">
                  <c:v>29.058429983754714</c:v>
                </c:pt>
                <c:pt idx="404">
                  <c:v>29.07309833558948</c:v>
                </c:pt>
                <c:pt idx="405">
                  <c:v>29.08191080255106</c:v>
                </c:pt>
                <c:pt idx="406">
                  <c:v>29.084850188796587</c:v>
                </c:pt>
                <c:pt idx="407">
                  <c:v>28.06179973907348</c:v>
                </c:pt>
                <c:pt idx="408">
                  <c:v>28.067106408963078</c:v>
                </c:pt>
                <c:pt idx="409">
                  <c:v>28.082922749602474</c:v>
                </c:pt>
                <c:pt idx="410">
                  <c:v>28.108943272934404</c:v>
                </c:pt>
                <c:pt idx="411">
                  <c:v>28.14467655882348</c:v>
                </c:pt>
                <c:pt idx="412">
                  <c:v>28.189469725859645</c:v>
                </c:pt>
                <c:pt idx="413">
                  <c:v>28.242538873789343</c:v>
                </c:pt>
                <c:pt idx="414">
                  <c:v>28.303002552633664</c:v>
                </c:pt>
                <c:pt idx="415">
                  <c:v>28.36991543604598</c:v>
                </c:pt>
                <c:pt idx="416">
                  <c:v>28.44229985505735</c:v>
                </c:pt>
                <c:pt idx="417">
                  <c:v>28.519173524255024</c:v>
                </c:pt>
                <c:pt idx="418">
                  <c:v>28.59957250871156</c:v>
                </c:pt>
                <c:pt idx="419">
                  <c:v>28.68256911738408</c:v>
                </c:pt>
                <c:pt idx="420">
                  <c:v>28.767284899973053</c:v>
                </c:pt>
                <c:pt idx="421">
                  <c:v>28.852899249937522</c:v>
                </c:pt>
                <c:pt idx="422">
                  <c:v>28.93865429083448</c:v>
                </c:pt>
                <c:pt idx="423">
                  <c:v>29.023856778452632</c:v>
                </c:pt>
                <c:pt idx="424">
                  <c:v>29.107877724186217</c:v>
                </c:pt>
                <c:pt idx="425">
                  <c:v>29.190150369144664</c:v>
                </c:pt>
                <c:pt idx="426">
                  <c:v>29.270167039770747</c:v>
                </c:pt>
                <c:pt idx="427">
                  <c:v>29.347475312404786</c:v>
                </c:pt>
                <c:pt idx="428">
                  <c:v>29.421673817439157</c:v>
                </c:pt>
                <c:pt idx="429">
                  <c:v>29.4924079292454</c:v>
                </c:pt>
                <c:pt idx="430">
                  <c:v>29.559365518032802</c:v>
                </c:pt>
                <c:pt idx="431">
                  <c:v>29.622272884044236</c:v>
                </c:pt>
                <c:pt idx="432">
                  <c:v>29.68089095161139</c:v>
                </c:pt>
                <c:pt idx="433">
                  <c:v>29.735011768648164</c:v>
                </c:pt>
                <c:pt idx="434">
                  <c:v>29.784455334132165</c:v>
                </c:pt>
                <c:pt idx="435">
                  <c:v>29.829066760127027</c:v>
                </c:pt>
                <c:pt idx="436">
                  <c:v>29.868713764302484</c:v>
                </c:pt>
                <c:pt idx="437">
                  <c:v>29.903284482368598</c:v>
                </c:pt>
                <c:pt idx="438">
                  <c:v>29.932685586283174</c:v>
                </c:pt>
                <c:pt idx="439">
                  <c:v>29.956840692686647</c:v>
                </c:pt>
                <c:pt idx="440">
                  <c:v>29.97568904613781</c:v>
                </c:pt>
                <c:pt idx="441">
                  <c:v>29.98918446289907</c:v>
                </c:pt>
                <c:pt idx="442">
                  <c:v>29.997294522915503</c:v>
                </c:pt>
                <c:pt idx="443">
                  <c:v>30.000000000030806</c:v>
                </c:pt>
                <c:pt idx="444">
                  <c:v>29.08485018923674</c:v>
                </c:pt>
                <c:pt idx="445">
                  <c:v>29.089436866923887</c:v>
                </c:pt>
                <c:pt idx="446">
                  <c:v>29.10311519590985</c:v>
                </c:pt>
                <c:pt idx="447">
                  <c:v>29.125643873021787</c:v>
                </c:pt>
                <c:pt idx="448">
                  <c:v>29.156633047759797</c:v>
                </c:pt>
                <c:pt idx="449">
                  <c:v>29.195561503483688</c:v>
                </c:pt>
                <c:pt idx="450">
                  <c:v>29.241798344617195</c:v>
                </c:pt>
                <c:pt idx="451">
                  <c:v>29.2946273012007</c:v>
                </c:pt>
                <c:pt idx="452">
                  <c:v>29.353271770873377</c:v>
                </c:pt>
                <c:pt idx="453">
                  <c:v>29.416918950757665</c:v>
                </c:pt>
                <c:pt idx="454">
                  <c:v>29.484741788963362</c:v>
                </c:pt>
                <c:pt idx="455">
                  <c:v>29.555917920455208</c:v>
                </c:pt>
                <c:pt idx="456">
                  <c:v>29.62964517062649</c:v>
                </c:pt>
                <c:pt idx="457">
                  <c:v>29.705153562019397</c:v>
                </c:pt>
                <c:pt idx="458">
                  <c:v>29.78171402117208</c:v>
                </c:pt>
                <c:pt idx="459">
                  <c:v>29.858644150940677</c:v>
                </c:pt>
                <c:pt idx="460">
                  <c:v>29.935311520306392</c:v>
                </c:pt>
                <c:pt idx="461">
                  <c:v>30.011134946929964</c:v>
                </c:pt>
                <c:pt idx="462">
                  <c:v>30.085584227125306</c:v>
                </c:pt>
                <c:pt idx="463">
                  <c:v>30.15817872091307</c:v>
                </c:pt>
                <c:pt idx="464">
                  <c:v>30.228485140089244</c:v>
                </c:pt>
                <c:pt idx="465">
                  <c:v>30.296114824523475</c:v>
                </c:pt>
                <c:pt idx="466">
                  <c:v>30.36072073237714</c:v>
                </c:pt>
                <c:pt idx="467">
                  <c:v>30.42199431702744</c:v>
                </c:pt>
                <c:pt idx="468">
                  <c:v>30.479662418655586</c:v>
                </c:pt>
                <c:pt idx="469">
                  <c:v>30.533484261878257</c:v>
                </c:pt>
                <c:pt idx="470">
                  <c:v>30.583248621895365</c:v>
                </c:pt>
                <c:pt idx="471">
                  <c:v>30.628771199445772</c:v>
                </c:pt>
                <c:pt idx="472">
                  <c:v>30.669892228331946</c:v>
                </c:pt>
                <c:pt idx="473">
                  <c:v>30.706474327343514</c:v>
                </c:pt>
                <c:pt idx="474">
                  <c:v>30.73840060012857</c:v>
                </c:pt>
                <c:pt idx="475">
                  <c:v>30.765572981115472</c:v>
                </c:pt>
                <c:pt idx="476">
                  <c:v>30.78791082230361</c:v>
                </c:pt>
                <c:pt idx="477">
                  <c:v>30.805349714078115</c:v>
                </c:pt>
                <c:pt idx="478">
                  <c:v>30.81784053273338</c:v>
                </c:pt>
                <c:pt idx="479">
                  <c:v>30.82534870778622</c:v>
                </c:pt>
                <c:pt idx="480">
                  <c:v>30.82785370321471</c:v>
                </c:pt>
                <c:pt idx="481">
                  <c:v>30.827853702620345</c:v>
                </c:pt>
                <c:pt idx="482">
                  <c:v>30.831457030543262</c:v>
                </c:pt>
                <c:pt idx="483">
                  <c:v>30.842211119778263</c:v>
                </c:pt>
                <c:pt idx="484">
                  <c:v>30.859950414959965</c:v>
                </c:pt>
                <c:pt idx="485">
                  <c:v>30.884405888449038</c:v>
                </c:pt>
                <c:pt idx="486">
                  <c:v>30.915214795058578</c:v>
                </c:pt>
                <c:pt idx="487">
                  <c:v>30.951933226590857</c:v>
                </c:pt>
                <c:pt idx="488">
                  <c:v>30.994050549133988</c:v>
                </c:pt>
                <c:pt idx="489">
                  <c:v>31.041004762437506</c:v>
                </c:pt>
                <c:pt idx="490">
                  <c:v>31.092197879755336</c:v>
                </c:pt>
                <c:pt idx="491">
                  <c:v>31.147010563324038</c:v>
                </c:pt>
                <c:pt idx="492">
                  <c:v>31.204815433568044</c:v>
                </c:pt>
                <c:pt idx="493">
                  <c:v>31.26498866788023</c:v>
                </c:pt>
                <c:pt idx="494">
                  <c:v>31.32691969176274</c:v>
                </c:pt>
                <c:pt idx="495">
                  <c:v>31.39001892394145</c:v>
                </c:pt>
                <c:pt idx="496">
                  <c:v>31.453723659119582</c:v>
                </c:pt>
                <c:pt idx="497">
                  <c:v>31.517502255826702</c:v>
                </c:pt>
                <c:pt idx="498">
                  <c:v>31.580856845864812</c:v>
                </c:pt>
                <c:pt idx="499">
                  <c:v>31.643324802427667</c:v>
                </c:pt>
                <c:pt idx="500">
                  <c:v>31.704479203286926</c:v>
                </c:pt>
                <c:pt idx="501">
                  <c:v>31.763928510389178</c:v>
                </c:pt>
                <c:pt idx="502">
                  <c:v>31.82131566365313</c:v>
                </c:pt>
                <c:pt idx="503">
                  <c:v>31.876316759251203</c:v>
                </c:pt>
                <c:pt idx="504">
                  <c:v>31.928639454464005</c:v>
                </c:pt>
                <c:pt idx="505">
                  <c:v>31.978021214439003</c:v>
                </c:pt>
                <c:pt idx="506">
                  <c:v>32.02422749210638</c:v>
                </c:pt>
                <c:pt idx="507">
                  <c:v>32.06704991168236</c:v>
                </c:pt>
                <c:pt idx="508">
                  <c:v>32.10630450875748</c:v>
                </c:pt>
                <c:pt idx="509">
                  <c:v>32.14183006577068</c:v>
                </c:pt>
                <c:pt idx="510">
                  <c:v>32.173486570401735</c:v>
                </c:pt>
                <c:pt idx="511">
                  <c:v>32.20115381569247</c:v>
                </c:pt>
                <c:pt idx="512">
                  <c:v>32.22473015413407</c:v>
                </c:pt>
                <c:pt idx="513">
                  <c:v>32.24413141315512</c:v>
                </c:pt>
                <c:pt idx="514">
                  <c:v>32.259289976071116</c:v>
                </c:pt>
                <c:pt idx="515">
                  <c:v>32.27015403030976</c:v>
                </c:pt>
                <c:pt idx="516">
                  <c:v>32.27668698335513</c:v>
                </c:pt>
                <c:pt idx="517">
                  <c:v>32.278867046222764</c:v>
                </c:pt>
                <c:pt idx="518">
                  <c:v>32.27886704660422</c:v>
                </c:pt>
                <c:pt idx="519">
                  <c:v>32.281831687492534</c:v>
                </c:pt>
                <c:pt idx="520">
                  <c:v>32.29068396499187</c:v>
                </c:pt>
                <c:pt idx="521">
                  <c:v>32.305300289801934</c:v>
                </c:pt>
                <c:pt idx="522">
                  <c:v>32.325479087405554</c:v>
                </c:pt>
                <c:pt idx="523">
                  <c:v>32.350947083712754</c:v>
                </c:pt>
                <c:pt idx="524">
                  <c:v>32.381367497899255</c:v>
                </c:pt>
                <c:pt idx="525">
                  <c:v>32.41634962144843</c:v>
                </c:pt>
                <c:pt idx="526">
                  <c:v>32.45545922094093</c:v>
                </c:pt>
                <c:pt idx="527">
                  <c:v>32.4982292140786</c:v>
                </c:pt>
                <c:pt idx="528">
                  <c:v>32.54417012513114</c:v>
                </c:pt>
                <c:pt idx="529">
                  <c:v>32.5927799138934</c:v>
                </c:pt>
                <c:pt idx="530">
                  <c:v>32.64355287639739</c:v>
                </c:pt>
                <c:pt idx="531">
                  <c:v>32.6959874223297</c:v>
                </c:pt>
                <c:pt idx="532">
                  <c:v>32.749592632622836</c:v>
                </c:pt>
                <c:pt idx="533">
                  <c:v>32.80389358398354</c:v>
                </c:pt>
                <c:pt idx="534">
                  <c:v>32.858435491761426</c:v>
                </c:pt>
                <c:pt idx="535">
                  <c:v>32.91278676808956</c:v>
                </c:pt>
                <c:pt idx="536">
                  <c:v>32.966541120271785</c:v>
                </c:pt>
                <c:pt idx="537">
                  <c:v>33.019318827787686</c:v>
                </c:pt>
                <c:pt idx="538">
                  <c:v>33.07076733834582</c:v>
                </c:pt>
                <c:pt idx="539">
                  <c:v>33.12056131739321</c:v>
                </c:pt>
                <c:pt idx="540">
                  <c:v>33.16840227425962</c:v>
                </c:pt>
                <c:pt idx="541">
                  <c:v>33.2140178740198</c:v>
                </c:pt>
                <c:pt idx="542">
                  <c:v>33.257161028971296</c:v>
                </c:pt>
                <c:pt idx="543">
                  <c:v>33.297608848602415</c:v>
                </c:pt>
                <c:pt idx="544">
                  <c:v>33.33516151287893</c:v>
                </c:pt>
                <c:pt idx="545">
                  <c:v>33.36964112107466</c:v>
                </c:pt>
                <c:pt idx="546">
                  <c:v>33.400890557424646</c:v>
                </c:pt>
                <c:pt idx="547">
                  <c:v>33.42877240562444</c:v>
                </c:pt>
                <c:pt idx="548">
                  <c:v>33.4531679365565</c:v>
                </c:pt>
                <c:pt idx="549">
                  <c:v>33.47397618744904</c:v>
                </c:pt>
                <c:pt idx="550">
                  <c:v>33.49111314578509</c:v>
                </c:pt>
                <c:pt idx="551">
                  <c:v>33.50451104748979</c:v>
                </c:pt>
                <c:pt idx="552">
                  <c:v>33.51411779604541</c:v>
                </c:pt>
                <c:pt idx="553">
                  <c:v>33.5198965070433</c:v>
                </c:pt>
                <c:pt idx="554">
                  <c:v>33.52182518123257</c:v>
                </c:pt>
                <c:pt idx="555">
                  <c:v>33.52182518210198</c:v>
                </c:pt>
                <c:pt idx="556">
                  <c:v>33.524342315130696</c:v>
                </c:pt>
                <c:pt idx="557">
                  <c:v>33.53186089992628</c:v>
                </c:pt>
                <c:pt idx="558">
                  <c:v>33.544283422319154</c:v>
                </c:pt>
                <c:pt idx="559">
                  <c:v>33.56145043034221</c:v>
                </c:pt>
                <c:pt idx="560">
                  <c:v>33.583144939492776</c:v>
                </c:pt>
                <c:pt idx="561">
                  <c:v>33.60909822598601</c:v>
                </c:pt>
                <c:pt idx="562">
                  <c:v>33.638996679177936</c:v>
                </c:pt>
                <c:pt idx="563">
                  <c:v>33.67248935112816</c:v>
                </c:pt>
                <c:pt idx="564">
                  <c:v>33.7091958387089</c:v>
                </c:pt>
                <c:pt idx="565">
                  <c:v>33.748714158898146</c:v>
                </c:pt>
                <c:pt idx="566">
                  <c:v>33.79062832433159</c:v>
                </c:pt>
                <c:pt idx="567">
                  <c:v>33.83451538593094</c:v>
                </c:pt>
                <c:pt idx="568">
                  <c:v>33.87995177463253</c:v>
                </c:pt>
                <c:pt idx="569">
                  <c:v>33.92651883816787</c:v>
                </c:pt>
                <c:pt idx="570">
                  <c:v>33.973807526462444</c:v>
                </c:pt>
                <c:pt idx="571">
                  <c:v>34.02142222737321</c:v>
                </c:pt>
                <c:pt idx="572">
                  <c:v>34.06898379178315</c:v>
                </c:pt>
                <c:pt idx="573">
                  <c:v>34.11613181351294</c:v>
                </c:pt>
                <c:pt idx="574">
                  <c:v>34.16252624607813</c:v>
                </c:pt>
                <c:pt idx="575">
                  <c:v>34.20784844656363</c:v>
                </c:pt>
                <c:pt idx="576">
                  <c:v>34.251801738581605</c:v>
                </c:pt>
                <c:pt idx="577">
                  <c:v>34.294111583177525</c:v>
                </c:pt>
                <c:pt idx="578">
                  <c:v>34.33452544022711</c:v>
                </c:pt>
                <c:pt idx="579">
                  <c:v>34.372812394634025</c:v>
                </c:pt>
                <c:pt idx="580">
                  <c:v>34.408762612523596</c:v>
                </c:pt>
                <c:pt idx="581">
                  <c:v>34.44218668338615</c:v>
                </c:pt>
                <c:pt idx="582">
                  <c:v>34.472914895272446</c:v>
                </c:pt>
                <c:pt idx="583">
                  <c:v>34.50079648200869</c:v>
                </c:pt>
                <c:pt idx="584">
                  <c:v>34.52569887415435</c:v>
                </c:pt>
                <c:pt idx="585">
                  <c:v>34.547506979137694</c:v>
                </c:pt>
                <c:pt idx="586">
                  <c:v>34.566122510660776</c:v>
                </c:pt>
                <c:pt idx="587">
                  <c:v>34.581463383006515</c:v>
                </c:pt>
                <c:pt idx="588">
                  <c:v>34.5934631822169</c:v>
                </c:pt>
                <c:pt idx="589">
                  <c:v>34.60207072313432</c:v>
                </c:pt>
                <c:pt idx="590">
                  <c:v>34.60724969889994</c:v>
                </c:pt>
                <c:pt idx="591">
                  <c:v>34.608978427715314</c:v>
                </c:pt>
                <c:pt idx="592">
                  <c:v>34.60897842804211</c:v>
                </c:pt>
                <c:pt idx="593">
                  <c:v>34.61116486075696</c:v>
                </c:pt>
                <c:pt idx="594">
                  <c:v>34.61769726855376</c:v>
                </c:pt>
                <c:pt idx="595">
                  <c:v>34.628495669157864</c:v>
                </c:pt>
                <c:pt idx="596">
                  <c:v>34.643429032480825</c:v>
                </c:pt>
                <c:pt idx="597">
                  <c:v>34.66231855727203</c:v>
                </c:pt>
                <c:pt idx="598">
                  <c:v>34.684942007823196</c:v>
                </c:pt>
                <c:pt idx="599">
                  <c:v>34.711038887761674</c:v>
                </c:pt>
                <c:pt idx="600">
                  <c:v>34.74031620129701</c:v>
                </c:pt>
                <c:pt idx="601">
                  <c:v>34.77245454525705</c:v>
                </c:pt>
                <c:pt idx="602">
                  <c:v>34.80711428660941</c:v>
                </c:pt>
                <c:pt idx="603">
                  <c:v>34.843941606404144</c:v>
                </c:pt>
                <c:pt idx="604">
                  <c:v>34.88257422766494</c:v>
                </c:pt>
                <c:pt idx="605">
                  <c:v>34.922646686922256</c:v>
                </c:pt>
                <c:pt idx="606">
                  <c:v>34.9637950524308</c:v>
                </c:pt>
                <c:pt idx="607">
                  <c:v>35.00566103308812</c:v>
                </c:pt>
                <c:pt idx="608">
                  <c:v>35.04789545814687</c:v>
                </c:pt>
                <c:pt idx="609">
                  <c:v>35.09016113752512</c:v>
                </c:pt>
                <c:pt idx="610">
                  <c:v>35.132135135327694</c:v>
                </c:pt>
                <c:pt idx="611">
                  <c:v>35.17351050528035</c:v>
                </c:pt>
                <c:pt idx="612">
                  <c:v>35.213997546825546</c:v>
                </c:pt>
                <c:pt idx="613">
                  <c:v>35.253324645590155</c:v>
                </c:pt>
                <c:pt idx="614">
                  <c:v>35.29123876287479</c:v>
                </c:pt>
                <c:pt idx="615">
                  <c:v>35.32750563677183</c:v>
                </c:pt>
                <c:pt idx="616">
                  <c:v>35.36190975342867</c:v>
                </c:pt>
                <c:pt idx="617">
                  <c:v>35.39425414162552</c:v>
                </c:pt>
                <c:pt idx="618">
                  <c:v>35.42436003785819</c:v>
                </c:pt>
                <c:pt idx="619">
                  <c:v>35.452066462979296</c:v>
                </c:pt>
                <c:pt idx="620">
                  <c:v>35.47722974548889</c:v>
                </c:pt>
                <c:pt idx="621">
                  <c:v>35.499723020997465</c:v>
                </c:pt>
                <c:pt idx="622">
                  <c:v>35.51943573233453</c:v>
                </c:pt>
                <c:pt idx="623">
                  <c:v>35.53627315030389</c:v>
                </c:pt>
                <c:pt idx="624">
                  <c:v>35.55015593119501</c:v>
                </c:pt>
                <c:pt idx="625">
                  <c:v>35.56101972382254</c:v>
                </c:pt>
                <c:pt idx="626">
                  <c:v>35.56881483602642</c:v>
                </c:pt>
                <c:pt idx="627">
                  <c:v>35.57350596816151</c:v>
                </c:pt>
                <c:pt idx="628">
                  <c:v>35.57507201923584</c:v>
                </c:pt>
                <c:pt idx="629">
                  <c:v>35.5750720163957</c:v>
                </c:pt>
                <c:pt idx="630">
                  <c:v>35.57700424109506</c:v>
                </c:pt>
                <c:pt idx="631">
                  <c:v>35.582778228934274</c:v>
                </c:pt>
                <c:pt idx="632">
                  <c:v>35.59232648392392</c:v>
                </c:pt>
                <c:pt idx="633">
                  <c:v>35.60553826817554</c:v>
                </c:pt>
                <c:pt idx="634">
                  <c:v>35.62226215091605</c:v>
                </c:pt>
                <c:pt idx="635">
                  <c:v>35.64230939503493</c:v>
                </c:pt>
                <c:pt idx="636">
                  <c:v>35.66545802419463</c:v>
                </c:pt>
                <c:pt idx="637">
                  <c:v>35.69145738920121</c:v>
                </c:pt>
                <c:pt idx="638">
                  <c:v>35.72003304426514</c:v>
                </c:pt>
                <c:pt idx="639">
                  <c:v>35.75089174852114</c:v>
                </c:pt>
                <c:pt idx="640">
                  <c:v>35.78372642371643</c:v>
                </c:pt>
                <c:pt idx="641">
                  <c:v>35.81822092255862</c:v>
                </c:pt>
                <c:pt idx="642">
                  <c:v>35.85405449076238</c:v>
                </c:pt>
                <c:pt idx="643">
                  <c:v>35.89090583637945</c:v>
                </c:pt>
                <c:pt idx="644">
                  <c:v>35.92845674998779</c:v>
                </c:pt>
                <c:pt idx="645">
                  <c:v>35.966395246787854</c:v>
                </c:pt>
                <c:pt idx="646">
                  <c:v>36.004418225311014</c:v>
                </c:pt>
                <c:pt idx="647">
                  <c:v>36.04223365660192</c:v>
                </c:pt>
                <c:pt idx="648">
                  <c:v>36.079562332242034</c:v>
                </c:pt>
                <c:pt idx="649">
                  <c:v>36.11613920967136</c:v>
                </c:pt>
                <c:pt idx="650">
                  <c:v>36.151714399441786</c:v>
                </c:pt>
                <c:pt idx="651">
                  <c:v>36.1860538419385</c:v>
                </c:pt>
                <c:pt idx="652">
                  <c:v>36.21893972142108</c:v>
                </c:pt>
                <c:pt idx="653">
                  <c:v>36.25017066362504</c:v>
                </c:pt>
                <c:pt idx="654">
                  <c:v>36.27956176021887</c:v>
                </c:pt>
                <c:pt idx="655">
                  <c:v>36.30694445963166</c:v>
                </c:pt>
                <c:pt idx="656">
                  <c:v>36.33216635955309</c:v>
                </c:pt>
                <c:pt idx="657">
                  <c:v>36.35509093206467</c:v>
                </c:pt>
                <c:pt idx="658">
                  <c:v>36.375597208109056</c:v>
                </c:pt>
                <c:pt idx="659">
                  <c:v>36.393579443987356</c:v>
                </c:pt>
                <c:pt idx="660">
                  <c:v>36.40894678888078</c:v>
                </c:pt>
                <c:pt idx="661">
                  <c:v>36.42162296906229</c:v>
                </c:pt>
                <c:pt idx="662">
                  <c:v>36.43154600150505</c:v>
                </c:pt>
                <c:pt idx="663">
                  <c:v>36.438667946984864</c:v>
                </c:pt>
                <c:pt idx="664">
                  <c:v>36.44295471048416</c:v>
                </c:pt>
                <c:pt idx="665">
                  <c:v>36.44438589488596</c:v>
                </c:pt>
              </c:numCache>
            </c:numRef>
          </c:yVal>
          <c:smooth val="0"/>
        </c:ser>
        <c:axId val="43511189"/>
        <c:axId val="56056382"/>
      </c:scatterChart>
      <c:valAx>
        <c:axId val="43511189"/>
        <c:scaling>
          <c:logBase val="10"/>
          <c:orientation val="minMax"/>
          <c:max val="1000"/>
          <c:min val="1"/>
        </c:scaling>
        <c:axPos val="t"/>
        <c:title>
          <c:tx>
            <c:rich>
              <a:bodyPr vert="horz" rot="0" anchor="ctr"/>
              <a:lstStyle/>
              <a:p>
                <a:pPr algn="ctr">
                  <a:defRPr/>
                </a:pPr>
                <a:r>
                  <a:rPr lang="en-US" cap="none" sz="800" b="1" i="0" u="none" baseline="0">
                    <a:latin typeface="Arial"/>
                    <a:ea typeface="Arial"/>
                    <a:cs typeface="Arial"/>
                  </a:rPr>
                  <a:t>Excess delay (usec)</a:t>
                </a:r>
              </a:p>
            </c:rich>
          </c:tx>
          <c:layout/>
          <c:overlay val="0"/>
          <c:spPr>
            <a:noFill/>
            <a:ln>
              <a:noFill/>
            </a:ln>
          </c:spPr>
        </c:title>
        <c:majorGridlines>
          <c:spPr>
            <a:ln w="3175">
              <a:solidFill>
                <a:srgbClr val="969696"/>
              </a:solidFill>
              <a:prstDash val="dash"/>
            </a:ln>
          </c:spPr>
        </c:majorGridlines>
        <c:delete val="0"/>
        <c:numFmt formatCode="0" sourceLinked="0"/>
        <c:majorTickMark val="out"/>
        <c:minorTickMark val="none"/>
        <c:tickLblPos val="nextTo"/>
        <c:crossAx val="56056382"/>
        <c:crosses val="max"/>
        <c:crossBetween val="midCat"/>
        <c:dispUnits/>
        <c:majorUnit val="10"/>
        <c:minorUnit val="10"/>
      </c:valAx>
      <c:valAx>
        <c:axId val="56056382"/>
        <c:scaling>
          <c:orientation val="maxMin"/>
          <c:max val="35"/>
          <c:min val="0"/>
        </c:scaling>
        <c:axPos val="l"/>
        <c:title>
          <c:tx>
            <c:rich>
              <a:bodyPr vert="horz" rot="-5400000" anchor="ctr"/>
              <a:lstStyle/>
              <a:p>
                <a:pPr algn="ctr">
                  <a:defRPr/>
                </a:pPr>
                <a:r>
                  <a:rPr lang="en-US" cap="none" sz="800" b="1" i="0" u="none" baseline="0">
                    <a:latin typeface="Arial"/>
                    <a:ea typeface="Arial"/>
                    <a:cs typeface="Arial"/>
                  </a:rPr>
                  <a:t>Attenuation (dB)</a:t>
                </a:r>
              </a:p>
            </c:rich>
          </c:tx>
          <c:layout/>
          <c:overlay val="0"/>
          <c:spPr>
            <a:noFill/>
            <a:ln>
              <a:noFill/>
            </a:ln>
          </c:spPr>
        </c:title>
        <c:majorGridlines/>
        <c:delete val="0"/>
        <c:numFmt formatCode="0" sourceLinked="0"/>
        <c:majorTickMark val="out"/>
        <c:minorTickMark val="none"/>
        <c:tickLblPos val="nextTo"/>
        <c:crossAx val="43511189"/>
        <c:crossesAt val="1"/>
        <c:crossBetween val="midCat"/>
        <c:dispUnits/>
        <c:majorUnit val="5"/>
        <c:minorUnit val="1"/>
      </c:valAx>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Multipath scatter plot
(Free space)</a:t>
            </a:r>
          </a:p>
        </c:rich>
      </c:tx>
      <c:layout/>
      <c:spPr>
        <a:noFill/>
        <a:ln>
          <a:noFill/>
        </a:ln>
      </c:spPr>
    </c:title>
    <c:plotArea>
      <c:layout>
        <c:manualLayout>
          <c:xMode val="edge"/>
          <c:yMode val="edge"/>
          <c:x val="0.044"/>
          <c:y val="0.10225"/>
          <c:w val="0.879"/>
          <c:h val="0.834"/>
        </c:manualLayout>
      </c:layout>
      <c:scatterChart>
        <c:scatterStyle val="lineMarker"/>
        <c:varyColors val="0"/>
        <c:ser>
          <c:idx val="1"/>
          <c:order val="0"/>
          <c:tx>
            <c:v>Multipath Profile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4"/>
            <c:dispEq val="1"/>
            <c:dispRSqr val="1"/>
            <c:trendlineLbl>
              <c:layout>
                <c:manualLayout>
                  <c:x val="0"/>
                  <c:y val="0"/>
                </c:manualLayout>
              </c:layout>
              <c:numFmt formatCode="General"/>
            </c:trendlineLbl>
          </c:trendline>
          <c:xVal>
            <c:numRef>
              <c:f>'Echo-Geometry-Return'!$C$182:$C$847</c:f>
              <c:numCache>
                <c:ptCount val="6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0.12579041527573534</c:v>
                </c:pt>
                <c:pt idx="52">
                  <c:v>0.24268203241491856</c:v>
                </c:pt>
                <c:pt idx="53">
                  <c:v>0.3492418698605629</c:v>
                </c:pt>
                <c:pt idx="54">
                  <c:v>0.44655093183482036</c:v>
                </c:pt>
                <c:pt idx="55">
                  <c:v>0.535503011363182</c:v>
                </c:pt>
                <c:pt idx="56">
                  <c:v>0.6168446416551499</c:v>
                </c:pt>
                <c:pt idx="57">
                  <c:v>0.6912047359111486</c:v>
                </c:pt>
                <c:pt idx="58">
                  <c:v>0.7591169386679641</c:v>
                </c:pt>
                <c:pt idx="59">
                  <c:v>0.821036725043624</c:v>
                </c:pt>
                <c:pt idx="60">
                  <c:v>0.8773546488529538</c:v>
                </c:pt>
                <c:pt idx="61">
                  <c:v>0.928406721725584</c:v>
                </c:pt>
                <c:pt idx="62">
                  <c:v>0.9744826233854481</c:v>
                </c:pt>
                <c:pt idx="63">
                  <c:v>1.0158322497591838</c:v>
                </c:pt>
                <c:pt idx="64">
                  <c:v>1.0526709704674493</c:v>
                </c:pt>
                <c:pt idx="65">
                  <c:v>1.0851838713699071</c:v>
                </c:pt>
                <c:pt idx="66">
                  <c:v>1.1135291887555838</c:v>
                </c:pt>
                <c:pt idx="67">
                  <c:v>1.137841091276482</c:v>
                </c:pt>
                <c:pt idx="68">
                  <c:v>1.1582319282854212</c:v>
                </c:pt>
                <c:pt idx="69">
                  <c:v>1.174794035075397</c:v>
                </c:pt>
                <c:pt idx="70">
                  <c:v>1.187601163997036</c:v>
                </c:pt>
                <c:pt idx="71">
                  <c:v>1.1967095936918712</c:v>
                </c:pt>
                <c:pt idx="72">
                  <c:v>1.2021589553833103</c:v>
                </c:pt>
                <c:pt idx="73">
                  <c:v>1.2039728043117555</c:v>
                </c:pt>
                <c:pt idx="74">
                  <c:v>0</c:v>
                </c:pt>
                <c:pt idx="75">
                  <c:v>0</c:v>
                </c:pt>
                <c:pt idx="76">
                  <c:v>0</c:v>
                </c:pt>
                <c:pt idx="77">
                  <c:v>0</c:v>
                </c:pt>
                <c:pt idx="78">
                  <c:v>0</c:v>
                </c:pt>
                <c:pt idx="79">
                  <c:v>0</c:v>
                </c:pt>
                <c:pt idx="80">
                  <c:v>0</c:v>
                </c:pt>
                <c:pt idx="81">
                  <c:v>0</c:v>
                </c:pt>
                <c:pt idx="82">
                  <c:v>0</c:v>
                </c:pt>
                <c:pt idx="83">
                  <c:v>0.06377782366225032</c:v>
                </c:pt>
                <c:pt idx="84">
                  <c:v>0.25855395149462923</c:v>
                </c:pt>
                <c:pt idx="85">
                  <c:v>0.4316711506996294</c:v>
                </c:pt>
                <c:pt idx="86">
                  <c:v>0.5866601309147207</c:v>
                </c:pt>
                <c:pt idx="87">
                  <c:v>0.7262081369769825</c:v>
                </c:pt>
                <c:pt idx="88">
                  <c:v>0.8524088028834171</c:v>
                </c:pt>
                <c:pt idx="89">
                  <c:v>0.9669254576319601</c:v>
                </c:pt>
                <c:pt idx="90">
                  <c:v>1.0711015113477174</c:v>
                </c:pt>
                <c:pt idx="91">
                  <c:v>1.166037236022132</c:v>
                </c:pt>
                <c:pt idx="92">
                  <c:v>1.2526445054035502</c:v>
                </c:pt>
                <c:pt idx="93">
                  <c:v>1.3316866692218494</c:v>
                </c:pt>
                <c:pt idx="94">
                  <c:v>1.403808152690611</c:v>
                </c:pt>
                <c:pt idx="95">
                  <c:v>1.469556798711102</c:v>
                </c:pt>
                <c:pt idx="96">
                  <c:v>1.5294009834331563</c:v>
                </c:pt>
                <c:pt idx="97">
                  <c:v>1.5837429006796668</c:v>
                </c:pt>
                <c:pt idx="98">
                  <c:v>1.63292899232038</c:v>
                </c:pt>
                <c:pt idx="99">
                  <c:v>1.6772582202334247</c:v>
                </c:pt>
                <c:pt idx="100">
                  <c:v>1.7169886825767866</c:v>
                </c:pt>
                <c:pt idx="101">
                  <c:v>1.7523429425601897</c:v>
                </c:pt>
                <c:pt idx="102">
                  <c:v>1.7835123425818518</c:v>
                </c:pt>
                <c:pt idx="103">
                  <c:v>1.8106605080272173</c:v>
                </c:pt>
                <c:pt idx="104">
                  <c:v>1.8339261949882186</c:v>
                </c:pt>
                <c:pt idx="105">
                  <c:v>1.853425599118017</c:v>
                </c:pt>
                <c:pt idx="106">
                  <c:v>1.8692542150039637</c:v>
                </c:pt>
                <c:pt idx="107">
                  <c:v>1.8814883141940912</c:v>
                </c:pt>
                <c:pt idx="108">
                  <c:v>1.8901860934943373</c:v>
                </c:pt>
                <c:pt idx="109">
                  <c:v>1.8953885320330035</c:v>
                </c:pt>
                <c:pt idx="110">
                  <c:v>1.8971199848486675</c:v>
                </c:pt>
                <c:pt idx="111">
                  <c:v>0</c:v>
                </c:pt>
                <c:pt idx="112">
                  <c:v>0</c:v>
                </c:pt>
                <c:pt idx="113">
                  <c:v>0</c:v>
                </c:pt>
                <c:pt idx="114">
                  <c:v>0.0948886206521736</c:v>
                </c:pt>
                <c:pt idx="115">
                  <c:v>0.6427728072484294</c:v>
                </c:pt>
                <c:pt idx="116">
                  <c:v>1.056083826879288</c:v>
                </c:pt>
                <c:pt idx="117">
                  <c:v>1.3834305765984547</c:v>
                </c:pt>
                <c:pt idx="118">
                  <c:v>1.651156107868539</c:v>
                </c:pt>
                <c:pt idx="119">
                  <c:v>1.875227806612547</c:v>
                </c:pt>
                <c:pt idx="120">
                  <c:v>2.066072907976614</c:v>
                </c:pt>
                <c:pt idx="121">
                  <c:v>2.230868300227028</c:v>
                </c:pt>
                <c:pt idx="122">
                  <c:v>2.3747498763942505</c:v>
                </c:pt>
                <c:pt idx="123">
                  <c:v>2.5015053585776004</c:v>
                </c:pt>
                <c:pt idx="124">
                  <c:v>2.613996546177121</c:v>
                </c:pt>
                <c:pt idx="125">
                  <c:v>2.7144293008994347</c:v>
                </c:pt>
                <c:pt idx="126">
                  <c:v>2.8045328496544903</c:v>
                </c:pt>
                <c:pt idx="127">
                  <c:v>2.8856825761581275</c:v>
                </c:pt>
                <c:pt idx="128">
                  <c:v>2.958986277353123</c:v>
                </c:pt>
                <c:pt idx="129">
                  <c:v>3.0253460722603784</c:v>
                </c:pt>
                <c:pt idx="130">
                  <c:v>3.0855036662770137</c:v>
                </c:pt>
                <c:pt idx="131">
                  <c:v>3.140073985532148</c:v>
                </c:pt>
                <c:pt idx="132">
                  <c:v>3.189570528720966</c:v>
                </c:pt>
                <c:pt idx="133">
                  <c:v>3.2344247197560225</c:v>
                </c:pt>
                <c:pt idx="134">
                  <c:v>3.2750008484124713</c:v>
                </c:pt>
                <c:pt idx="135">
                  <c:v>3.3116077207621113</c:v>
                </c:pt>
                <c:pt idx="136">
                  <c:v>3.344507824101997</c:v>
                </c:pt>
                <c:pt idx="137">
                  <c:v>3.3739245913144438</c:v>
                </c:pt>
                <c:pt idx="138">
                  <c:v>3.4000481948953643</c:v>
                </c:pt>
                <c:pt idx="139">
                  <c:v>3.4230401904196013</c:v>
                </c:pt>
                <c:pt idx="140">
                  <c:v>3.4430372492575727</c:v>
                </c:pt>
                <c:pt idx="141">
                  <c:v>3.460154161730993</c:v>
                </c:pt>
                <c:pt idx="142">
                  <c:v>3.4744862483478167</c:v>
                </c:pt>
                <c:pt idx="143">
                  <c:v>3.4861112839724013</c:v>
                </c:pt>
                <c:pt idx="144">
                  <c:v>3.4950910147422323</c:v>
                </c:pt>
                <c:pt idx="145">
                  <c:v>3.5014723280851348</c:v>
                </c:pt>
                <c:pt idx="146">
                  <c:v>3.5052881207631867</c:v>
                </c:pt>
                <c:pt idx="147">
                  <c:v>3.5065578972811196</c:v>
                </c:pt>
                <c:pt idx="148">
                  <c:v>0</c:v>
                </c:pt>
                <c:pt idx="149">
                  <c:v>1.0674515147614556</c:v>
                </c:pt>
                <c:pt idx="150">
                  <c:v>1.7596464636745752</c:v>
                </c:pt>
                <c:pt idx="151">
                  <c:v>2.1635237121887116</c:v>
                </c:pt>
                <c:pt idx="152">
                  <c:v>2.4489810837450467</c:v>
                </c:pt>
                <c:pt idx="153">
                  <c:v>2.6692613879805793</c:v>
                </c:pt>
                <c:pt idx="154">
                  <c:v>2.8480789488575735</c:v>
                </c:pt>
                <c:pt idx="155">
                  <c:v>2.9980821753849476</c:v>
                </c:pt>
                <c:pt idx="156">
                  <c:v>3.126819432839006</c:v>
                </c:pt>
                <c:pt idx="157">
                  <c:v>3.2391578989501966</c:v>
                </c:pt>
                <c:pt idx="158">
                  <c:v>3.338419115973121</c:v>
                </c:pt>
                <c:pt idx="159">
                  <c:v>3.426970414691707</c:v>
                </c:pt>
                <c:pt idx="160">
                  <c:v>3.506557897319982</c:v>
                </c:pt>
                <c:pt idx="161">
                  <c:v>3.578505667703999</c:v>
                </c:pt>
                <c:pt idx="162">
                  <c:v>3.6438410070587794</c:v>
                </c:pt>
                <c:pt idx="163">
                  <c:v>3.703376247670663</c:v>
                </c:pt>
                <c:pt idx="164">
                  <c:v>3.7577641570410525</c:v>
                </c:pt>
                <c:pt idx="165">
                  <c:v>3.8075364893742005</c:v>
                </c:pt>
                <c:pt idx="166">
                  <c:v>3.8531314875999545</c:v>
                </c:pt>
                <c:pt idx="167">
                  <c:v>3.894913925336234</c:v>
                </c:pt>
                <c:pt idx="168">
                  <c:v>3.9331899866928706</c:v>
                </c:pt>
                <c:pt idx="169">
                  <c:v>3.968218495431709</c:v>
                </c:pt>
                <c:pt idx="170">
                  <c:v>4.0002195117832295</c:v>
                </c:pt>
                <c:pt idx="171">
                  <c:v>4.029380997655714</c:v>
                </c:pt>
                <c:pt idx="172">
                  <c:v>4.055864041654036</c:v>
                </c:pt>
                <c:pt idx="173">
                  <c:v>4.079806994411506</c:v>
                </c:pt>
                <c:pt idx="174">
                  <c:v>4.101328768039731</c:v>
                </c:pt>
                <c:pt idx="175">
                  <c:v>4.12053148596974</c:v>
                </c:pt>
                <c:pt idx="176">
                  <c:v>4.137502621522028</c:v>
                </c:pt>
                <c:pt idx="177">
                  <c:v>4.152316728993814</c:v>
                </c:pt>
                <c:pt idx="178">
                  <c:v>4.1650368457823905</c:v>
                </c:pt>
                <c:pt idx="179">
                  <c:v>4.175715625312524</c:v>
                </c:pt>
                <c:pt idx="180">
                  <c:v>4.184396246413941</c:v>
                </c:pt>
                <c:pt idx="181">
                  <c:v>4.1911131339888446</c:v>
                </c:pt>
                <c:pt idx="182">
                  <c:v>4.195892517390452</c:v>
                </c:pt>
                <c:pt idx="183">
                  <c:v>4.198752846233106</c:v>
                </c:pt>
                <c:pt idx="184">
                  <c:v>4.199705077852434</c:v>
                </c:pt>
                <c:pt idx="185">
                  <c:v>3.5065578973156852</c:v>
                </c:pt>
                <c:pt idx="186">
                  <c:v>3.517783133980413</c:v>
                </c:pt>
                <c:pt idx="187">
                  <c:v>3.5493009558829707</c:v>
                </c:pt>
                <c:pt idx="188">
                  <c:v>3.5959262585093645</c:v>
                </c:pt>
                <c:pt idx="189">
                  <c:v>3.6519099244782858</c:v>
                </c:pt>
                <c:pt idx="190">
                  <c:v>3.7125553324537037</c:v>
                </c:pt>
                <c:pt idx="191">
                  <c:v>3.7746120791697817</c:v>
                </c:pt>
                <c:pt idx="192">
                  <c:v>3.836041001495027</c:v>
                </c:pt>
                <c:pt idx="193">
                  <c:v>3.89564735088942</c:v>
                </c:pt>
                <c:pt idx="194">
                  <c:v>3.9527767495459916</c:v>
                </c:pt>
                <c:pt idx="195">
                  <c:v>4.007105762842242</c:v>
                </c:pt>
                <c:pt idx="196">
                  <c:v>4.058508293540589</c:v>
                </c:pt>
                <c:pt idx="197">
                  <c:v>4.1069731819860165</c:v>
                </c:pt>
                <c:pt idx="198">
                  <c:v>4.152554134450142</c:v>
                </c:pt>
                <c:pt idx="199">
                  <c:v>4.195339507488616</c:v>
                </c:pt>
                <c:pt idx="200">
                  <c:v>4.235434171683876</c:v>
                </c:pt>
                <c:pt idx="201">
                  <c:v>4.272948713745761</c:v>
                </c:pt>
                <c:pt idx="202">
                  <c:v>4.307993104725377</c:v>
                </c:pt>
                <c:pt idx="203">
                  <c:v>4.340673091672383</c:v>
                </c:pt>
                <c:pt idx="204">
                  <c:v>4.37108825010027</c:v>
                </c:pt>
                <c:pt idx="205">
                  <c:v>4.399331045283679</c:v>
                </c:pt>
                <c:pt idx="206">
                  <c:v>4.425486500016171</c:v>
                </c:pt>
                <c:pt idx="207">
                  <c:v>4.449632219369869</c:v>
                </c:pt>
                <c:pt idx="208">
                  <c:v>4.471838617433426</c:v>
                </c:pt>
                <c:pt idx="209">
                  <c:v>4.49216924975975</c:v>
                </c:pt>
                <c:pt idx="210">
                  <c:v>4.510681192037547</c:v>
                </c:pt>
                <c:pt idx="211">
                  <c:v>4.52742542862915</c:v>
                </c:pt>
                <c:pt idx="212">
                  <c:v>4.542447229188685</c:v>
                </c:pt>
                <c:pt idx="213">
                  <c:v>4.555786500742875</c:v>
                </c:pt>
                <c:pt idx="214">
                  <c:v>4.567478108351336</c:v>
                </c:pt>
                <c:pt idx="215">
                  <c:v>4.577552161004219</c:v>
                </c:pt>
                <c:pt idx="216">
                  <c:v>4.586034261549868</c:v>
                </c:pt>
                <c:pt idx="217">
                  <c:v>4.592945720676616</c:v>
                </c:pt>
                <c:pt idx="218">
                  <c:v>4.598303735623947</c:v>
                </c:pt>
                <c:pt idx="219">
                  <c:v>4.602121534577278</c:v>
                </c:pt>
                <c:pt idx="220">
                  <c:v>4.604408487742484</c:v>
                </c:pt>
                <c:pt idx="221">
                  <c:v>4.605170185968655</c:v>
                </c:pt>
                <c:pt idx="222">
                  <c:v>4.199705077874869</c:v>
                </c:pt>
                <c:pt idx="223">
                  <c:v>4.203488841162771</c:v>
                </c:pt>
                <c:pt idx="224">
                  <c:v>4.2145623598111905</c:v>
                </c:pt>
                <c:pt idx="225">
                  <c:v>4.2321588037252535</c:v>
                </c:pt>
                <c:pt idx="226">
                  <c:v>4.255189360241662</c:v>
                </c:pt>
                <c:pt idx="227">
                  <c:v>4.28243894908187</c:v>
                </c:pt>
                <c:pt idx="228">
                  <c:v>4.312727321116692</c:v>
                </c:pt>
                <c:pt idx="229">
                  <c:v>4.345008242901356</c:v>
                </c:pt>
                <c:pt idx="230">
                  <c:v>4.378411059065465</c:v>
                </c:pt>
                <c:pt idx="231">
                  <c:v>4.412242889923779</c:v>
                </c:pt>
                <c:pt idx="232">
                  <c:v>4.445969931719213</c:v>
                </c:pt>
                <c:pt idx="233">
                  <c:v>4.479190952989163</c:v>
                </c:pt>
                <c:pt idx="234">
                  <c:v>4.511610436062362</c:v>
                </c:pt>
                <c:pt idx="235">
                  <c:v>4.5430147892308765</c:v>
                </c:pt>
                <c:pt idx="236">
                  <c:v>4.573252713218125</c:v>
                </c:pt>
                <c:pt idx="237">
                  <c:v>4.602219645686836</c:v>
                </c:pt>
                <c:pt idx="238">
                  <c:v>4.6298457379239775</c:v>
                </c:pt>
                <c:pt idx="239">
                  <c:v>4.656086701395278</c:v>
                </c:pt>
                <c:pt idx="240">
                  <c:v>4.680916902939531</c:v>
                </c:pt>
                <c:pt idx="241">
                  <c:v>4.704324184395454</c:v>
                </c:pt>
                <c:pt idx="242">
                  <c:v>4.726305987853593</c:v>
                </c:pt>
                <c:pt idx="243">
                  <c:v>4.746866462142452</c:v>
                </c:pt>
                <c:pt idx="244">
                  <c:v>4.7660143038104374</c:v>
                </c:pt>
                <c:pt idx="245">
                  <c:v>4.783761146898957</c:v>
                </c:pt>
                <c:pt idx="246">
                  <c:v>4.800120362545962</c:v>
                </c:pt>
                <c:pt idx="247">
                  <c:v>4.815106164721013</c:v>
                </c:pt>
                <c:pt idx="248">
                  <c:v>4.828732944765019</c:v>
                </c:pt>
                <c:pt idx="249">
                  <c:v>4.841014777044116</c:v>
                </c:pt>
                <c:pt idx="250">
                  <c:v>4.851965052624455</c:v>
                </c:pt>
                <c:pt idx="251">
                  <c:v>4.861596208730056</c:v>
                </c:pt>
                <c:pt idx="252">
                  <c:v>4.869919529833788</c:v>
                </c:pt>
                <c:pt idx="253">
                  <c:v>4.876945002277232</c:v>
                </c:pt>
                <c:pt idx="254">
                  <c:v>4.882681208855481</c:v>
                </c:pt>
                <c:pt idx="255">
                  <c:v>4.8871352532354555</c:v>
                </c:pt>
                <c:pt idx="256">
                  <c:v>4.89031270669577</c:v>
                </c:pt>
                <c:pt idx="257">
                  <c:v>4.892217571703027</c:v>
                </c:pt>
                <c:pt idx="258">
                  <c:v>4.8928522584263945</c:v>
                </c:pt>
                <c:pt idx="259">
                  <c:v>4.605170185951087</c:v>
                </c:pt>
                <c:pt idx="260">
                  <c:v>4.607277570071066</c:v>
                </c:pt>
                <c:pt idx="261">
                  <c:v>4.613505430115412</c:v>
                </c:pt>
                <c:pt idx="262">
                  <c:v>4.6235843058688735</c:v>
                </c:pt>
                <c:pt idx="263">
                  <c:v>4.6371058023407885</c:v>
                </c:pt>
                <c:pt idx="264">
                  <c:v>4.653571584431976</c:v>
                </c:pt>
                <c:pt idx="265">
                  <c:v>4.672443583489194</c:v>
                </c:pt>
                <c:pt idx="266">
                  <c:v>4.693186544243132</c:v>
                </c:pt>
                <c:pt idx="267">
                  <c:v>4.715298553265326</c:v>
                </c:pt>
                <c:pt idx="268">
                  <c:v>4.7383292234599566</c:v>
                </c:pt>
                <c:pt idx="269">
                  <c:v>4.761887642885584</c:v>
                </c:pt>
                <c:pt idx="270">
                  <c:v>4.785643051351596</c:v>
                </c:pt>
                <c:pt idx="271">
                  <c:v>4.809321038247207</c:v>
                </c:pt>
                <c:pt idx="272">
                  <c:v>4.832697434394834</c:v>
                </c:pt>
                <c:pt idx="273">
                  <c:v>4.855591380167219</c:v>
                </c:pt>
                <c:pt idx="274">
                  <c:v>4.877858472369722</c:v>
                </c:pt>
                <c:pt idx="275">
                  <c:v>4.89938447288441</c:v>
                </c:pt>
                <c:pt idx="276">
                  <c:v>4.920079788349097</c:v>
                </c:pt>
                <c:pt idx="277">
                  <c:v>4.939874766837222</c:v>
                </c:pt>
                <c:pt idx="278">
                  <c:v>4.95871576926124</c:v>
                </c:pt>
                <c:pt idx="279">
                  <c:v>4.976561932133159</c:v>
                </c:pt>
                <c:pt idx="280">
                  <c:v>4.993382524836047</c:v>
                </c:pt>
                <c:pt idx="281">
                  <c:v>5.0091548060263955</c:v>
                </c:pt>
                <c:pt idx="282">
                  <c:v>5.023862292473601</c:v>
                </c:pt>
                <c:pt idx="283">
                  <c:v>5.0374933650927085</c:v>
                </c:pt>
                <c:pt idx="284">
                  <c:v>5.050040148728243</c:v>
                </c:pt>
                <c:pt idx="285">
                  <c:v>5.061497613210047</c:v>
                </c:pt>
                <c:pt idx="286">
                  <c:v>5.071862852833623</c:v>
                </c:pt>
                <c:pt idx="287">
                  <c:v>5.081134509602453</c:v>
                </c:pt>
                <c:pt idx="288">
                  <c:v>5.08931231238264</c:v>
                </c:pt>
                <c:pt idx="289">
                  <c:v>5.096396709718664</c:v>
                </c:pt>
                <c:pt idx="290">
                  <c:v>5.102388578626468</c:v>
                </c:pt>
                <c:pt idx="291">
                  <c:v>5.107288995395892</c:v>
                </c:pt>
                <c:pt idx="292">
                  <c:v>5.111099057461659</c:v>
                </c:pt>
                <c:pt idx="293">
                  <c:v>5.113819747882371</c:v>
                </c:pt>
                <c:pt idx="294">
                  <c:v>5.115451836021374</c:v>
                </c:pt>
                <c:pt idx="295">
                  <c:v>5.115995809745289</c:v>
                </c:pt>
                <c:pt idx="296">
                  <c:v>4.892852258371013</c:v>
                </c:pt>
                <c:pt idx="297">
                  <c:v>4.894276201862181</c:v>
                </c:pt>
                <c:pt idx="298">
                  <c:v>4.898501273060664</c:v>
                </c:pt>
                <c:pt idx="299">
                  <c:v>4.905391893968683</c:v>
                </c:pt>
                <c:pt idx="300">
                  <c:v>4.9147367560919015</c:v>
                </c:pt>
                <c:pt idx="301">
                  <c:v>4.926267637155832</c:v>
                </c:pt>
                <c:pt idx="302">
                  <c:v>4.939680532573431</c:v>
                </c:pt>
                <c:pt idx="303">
                  <c:v>4.954655928433728</c:v>
                </c:pt>
                <c:pt idx="304">
                  <c:v>4.970875965320385</c:v>
                </c:pt>
                <c:pt idx="305">
                  <c:v>4.98803738355747</c:v>
                </c:pt>
                <c:pt idx="306">
                  <c:v>5.005860124216367</c:v>
                </c:pt>
                <c:pt idx="307">
                  <c:v>5.0240921063107</c:v>
                </c:pt>
                <c:pt idx="308">
                  <c:v>5.042511002698871</c:v>
                </c:pt>
                <c:pt idx="309">
                  <c:v>5.060923882746606</c:v>
                </c:pt>
                <c:pt idx="310">
                  <c:v>5.079165486887706</c:v>
                </c:pt>
                <c:pt idx="311">
                  <c:v>5.097095734813441</c:v>
                </c:pt>
                <c:pt idx="312">
                  <c:v>5.114596901028769</c:v>
                </c:pt>
                <c:pt idx="313">
                  <c:v>5.131570746910742</c:v>
                </c:pt>
                <c:pt idx="314">
                  <c:v>5.147935786431414</c:v>
                </c:pt>
                <c:pt idx="315">
                  <c:v>5.163624782353916</c:v>
                </c:pt>
                <c:pt idx="316">
                  <c:v>5.178582515595489</c:v>
                </c:pt>
                <c:pt idx="317">
                  <c:v>5.192763836198675</c:v>
                </c:pt>
                <c:pt idx="318">
                  <c:v>5.206131984194044</c:v>
                </c:pt>
                <c:pt idx="319">
                  <c:v>5.218657157974901</c:v>
                </c:pt>
                <c:pt idx="320">
                  <c:v>5.230315303238508</c:v>
                </c:pt>
                <c:pt idx="321">
                  <c:v>5.241087094700672</c:v>
                </c:pt>
                <c:pt idx="322">
                  <c:v>5.25095708406601</c:v>
                </c:pt>
                <c:pt idx="323">
                  <c:v>5.259912990105337</c:v>
                </c:pt>
                <c:pt idx="324">
                  <c:v>5.267945109516565</c:v>
                </c:pt>
                <c:pt idx="325">
                  <c:v>5.275045830149508</c:v>
                </c:pt>
                <c:pt idx="326">
                  <c:v>5.281209230950338</c:v>
                </c:pt>
                <c:pt idx="327">
                  <c:v>5.286430755527117</c:v>
                </c:pt>
                <c:pt idx="328">
                  <c:v>5.290706948517358</c:v>
                </c:pt>
                <c:pt idx="329">
                  <c:v>5.294035245953428</c:v>
                </c:pt>
                <c:pt idx="330">
                  <c:v>5.29641381259397</c:v>
                </c:pt>
                <c:pt idx="331">
                  <c:v>5.297841420752816</c:v>
                </c:pt>
                <c:pt idx="332">
                  <c:v>5.2983173665431105</c:v>
                </c:pt>
                <c:pt idx="333">
                  <c:v>5.1159958096852</c:v>
                </c:pt>
                <c:pt idx="334">
                  <c:v>5.117059595423208</c:v>
                </c:pt>
                <c:pt idx="335">
                  <c:v>5.120222750064231</c:v>
                </c:pt>
                <c:pt idx="336">
                  <c:v>5.125402863297474</c:v>
                </c:pt>
                <c:pt idx="337">
                  <c:v>5.132469538177095</c:v>
                </c:pt>
                <c:pt idx="338">
                  <c:v>5.1412536366107595</c:v>
                </c:pt>
                <c:pt idx="339">
                  <c:v>5.151558187174302</c:v>
                </c:pt>
                <c:pt idx="340">
                  <c:v>5.163169561436525</c:v>
                </c:pt>
                <c:pt idx="341">
                  <c:v>5.175867765120017</c:v>
                </c:pt>
                <c:pt idx="342">
                  <c:v>5.18943507994325</c:v>
                </c:pt>
                <c:pt idx="343">
                  <c:v>5.2036627017599475</c:v>
                </c:pt>
                <c:pt idx="344">
                  <c:v>5.218355359210433</c:v>
                </c:pt>
                <c:pt idx="345">
                  <c:v>5.233334124172046</c:v>
                </c:pt>
                <c:pt idx="346">
                  <c:v>5.248437742027929</c:v>
                </c:pt>
                <c:pt idx="347">
                  <c:v>5.263522840427586</c:v>
                </c:pt>
                <c:pt idx="348">
                  <c:v>5.278463350570698</c:v>
                </c:pt>
                <c:pt idx="349">
                  <c:v>5.293149422243266</c:v>
                </c:pt>
                <c:pt idx="350">
                  <c:v>5.307486052333786</c:v>
                </c:pt>
                <c:pt idx="351">
                  <c:v>5.321391588077473</c:v>
                </c:pt>
                <c:pt idx="352">
                  <c:v>5.334796216516007</c:v>
                </c:pt>
                <c:pt idx="353">
                  <c:v>5.347640512361393</c:v>
                </c:pt>
                <c:pt idx="354">
                  <c:v>5.359874087136143</c:v>
                </c:pt>
                <c:pt idx="355">
                  <c:v>5.371454361635219</c:v>
                </c:pt>
                <c:pt idx="356">
                  <c:v>5.382345469641757</c:v>
                </c:pt>
                <c:pt idx="357">
                  <c:v>5.392517291753245</c:v>
                </c:pt>
                <c:pt idx="358">
                  <c:v>5.401944612725047</c:v>
                </c:pt>
                <c:pt idx="359">
                  <c:v>5.410606392803378</c:v>
                </c:pt>
                <c:pt idx="360">
                  <c:v>5.4184851422674285</c:v>
                </c:pt>
                <c:pt idx="361">
                  <c:v>5.425566388229649</c:v>
                </c:pt>
                <c:pt idx="362">
                  <c:v>5.431838223234329</c:v>
                </c:pt>
                <c:pt idx="363">
                  <c:v>5.437290926062635</c:v>
                </c:pt>
                <c:pt idx="364">
                  <c:v>5.441916646210618</c:v>
                </c:pt>
                <c:pt idx="365">
                  <c:v>5.4457091446370525</c:v>
                </c:pt>
                <c:pt idx="366">
                  <c:v>5.448663584510571</c:v>
                </c:pt>
                <c:pt idx="367">
                  <c:v>5.450776366781716</c:v>
                </c:pt>
                <c:pt idx="368">
                  <c:v>5.452045006448987</c:v>
                </c:pt>
                <c:pt idx="369">
                  <c:v>5.4524680463736805</c:v>
                </c:pt>
                <c:pt idx="370">
                  <c:v>5.298317366606364</c:v>
                </c:pt>
                <c:pt idx="371">
                  <c:v>5.299161918588982</c:v>
                </c:pt>
                <c:pt idx="372">
                  <c:v>5.301676451953288</c:v>
                </c:pt>
                <c:pt idx="373">
                  <c:v>5.305804820508197</c:v>
                </c:pt>
                <c:pt idx="374">
                  <c:v>5.311457351952259</c:v>
                </c:pt>
                <c:pt idx="375">
                  <c:v>5.318516152563927</c:v>
                </c:pt>
                <c:pt idx="376">
                  <c:v>5.326841559817265</c:v>
                </c:pt>
                <c:pt idx="377">
                  <c:v>5.3362790272717096</c:v>
                </c:pt>
                <c:pt idx="378">
                  <c:v>5.346665795691335</c:v>
                </c:pt>
                <c:pt idx="379">
                  <c:v>5.357836859020073</c:v>
                </c:pt>
                <c:pt idx="380">
                  <c:v>5.369629922934837</c:v>
                </c:pt>
                <c:pt idx="381">
                  <c:v>5.381889233384886</c:v>
                </c:pt>
                <c:pt idx="382">
                  <c:v>5.394468295167036</c:v>
                </c:pt>
                <c:pt idx="383">
                  <c:v>5.407231595764749</c:v>
                </c:pt>
                <c:pt idx="384">
                  <c:v>5.420055499925731</c:v>
                </c:pt>
                <c:pt idx="385">
                  <c:v>5.432828495348002</c:v>
                </c:pt>
                <c:pt idx="386">
                  <c:v>5.445450960993178</c:v>
                </c:pt>
                <c:pt idx="387">
                  <c:v>5.457834607415358</c:v>
                </c:pt>
                <c:pt idx="388">
                  <c:v>5.469901711016819</c:v>
                </c:pt>
                <c:pt idx="389">
                  <c:v>5.481584236529213</c:v>
                </c:pt>
                <c:pt idx="390">
                  <c:v>5.492822917199879</c:v>
                </c:pt>
                <c:pt idx="391">
                  <c:v>5.503566341421092</c:v>
                </c:pt>
                <c:pt idx="392">
                  <c:v>5.513770078114785</c:v>
                </c:pt>
                <c:pt idx="393">
                  <c:v>5.523395860737399</c:v>
                </c:pt>
                <c:pt idx="394">
                  <c:v>5.532410840700187</c:v>
                </c:pt>
                <c:pt idx="395">
                  <c:v>5.540786914646666</c:v>
                </c:pt>
                <c:pt idx="396">
                  <c:v>5.548500125769077</c:v>
                </c:pt>
                <c:pt idx="397">
                  <c:v>5.555530136646896</c:v>
                </c:pt>
                <c:pt idx="398">
                  <c:v>5.561859769521449</c:v>
                </c:pt>
                <c:pt idx="399">
                  <c:v>5.567474609147205</c:v>
                </c:pt>
                <c:pt idx="400">
                  <c:v>5.5723626631309235</c:v>
                </c:pt>
                <c:pt idx="401">
                  <c:v>5.576514074801487</c:v>
                </c:pt>
                <c:pt idx="402">
                  <c:v>5.579920884015221</c:v>
                </c:pt>
                <c:pt idx="403">
                  <c:v>5.582576831803846</c:v>
                </c:pt>
                <c:pt idx="404">
                  <c:v>5.584477205354191</c:v>
                </c:pt>
                <c:pt idx="405">
                  <c:v>5.585618720431717</c:v>
                </c:pt>
                <c:pt idx="406">
                  <c:v>5.5859994390011245</c:v>
                </c:pt>
                <c:pt idx="407">
                  <c:v>5.452468046274587</c:v>
                </c:pt>
                <c:pt idx="408">
                  <c:v>5.453166247753868</c:v>
                </c:pt>
                <c:pt idx="409">
                  <c:v>5.455246851380677</c:v>
                </c:pt>
                <c:pt idx="410">
                  <c:v>5.458668618384901</c:v>
                </c:pt>
                <c:pt idx="411">
                  <c:v>5.463365269182033</c:v>
                </c:pt>
                <c:pt idx="412">
                  <c:v>5.469248863564649</c:v>
                </c:pt>
                <c:pt idx="413">
                  <c:v>5.476213998017425</c:v>
                </c:pt>
                <c:pt idx="414">
                  <c:v>5.48414240851056</c:v>
                </c:pt>
                <c:pt idx="415">
                  <c:v>5.4929075856339535</c:v>
                </c:pt>
                <c:pt idx="416">
                  <c:v>5.502379077366913</c:v>
                </c:pt>
                <c:pt idx="417">
                  <c:v>5.512426250532853</c:v>
                </c:pt>
                <c:pt idx="418">
                  <c:v>5.522921382840254</c:v>
                </c:pt>
                <c:pt idx="419">
                  <c:v>5.533742046589641</c:v>
                </c:pt>
                <c:pt idx="420">
                  <c:v>5.54477281329877</c:v>
                </c:pt>
                <c:pt idx="421">
                  <c:v>5.5559063531254935</c:v>
                </c:pt>
                <c:pt idx="422">
                  <c:v>5.567044026261434</c:v>
                </c:pt>
                <c:pt idx="423">
                  <c:v>5.5780960700979225</c:v>
                </c:pt>
                <c:pt idx="424">
                  <c:v>5.588981481209992</c:v>
                </c:pt>
                <c:pt idx="425">
                  <c:v>5.599627679805858</c:v>
                </c:pt>
                <c:pt idx="426">
                  <c:v>5.609970029926092</c:v>
                </c:pt>
                <c:pt idx="427">
                  <c:v>5.619951273874542</c:v>
                </c:pt>
                <c:pt idx="428">
                  <c:v>5.629520925648803</c:v>
                </c:pt>
                <c:pt idx="429">
                  <c:v>5.63863465628157</c:v>
                </c:pt>
                <c:pt idx="430">
                  <c:v>5.647253694260918</c:v>
                </c:pt>
                <c:pt idx="431">
                  <c:v>5.655344256510214</c:v>
                </c:pt>
                <c:pt idx="432">
                  <c:v>5.662877019554051</c:v>
                </c:pt>
                <c:pt idx="433">
                  <c:v>5.6698266361857135</c:v>
                </c:pt>
                <c:pt idx="434">
                  <c:v>5.676171299887195</c:v>
                </c:pt>
                <c:pt idx="435">
                  <c:v>5.681892357162656</c:v>
                </c:pt>
                <c:pt idx="436">
                  <c:v>5.686973966597577</c:v>
                </c:pt>
                <c:pt idx="437">
                  <c:v>5.691402802658247</c:v>
                </c:pt>
                <c:pt idx="438">
                  <c:v>5.695167801849374</c:v>
                </c:pt>
                <c:pt idx="439">
                  <c:v>5.6982599487361085</c:v>
                </c:pt>
                <c:pt idx="440">
                  <c:v>5.700672099424239</c:v>
                </c:pt>
                <c:pt idx="441">
                  <c:v>5.7023988403152694</c:v>
                </c:pt>
                <c:pt idx="442">
                  <c:v>5.703436380266348</c:v>
                </c:pt>
                <c:pt idx="443">
                  <c:v>5.703782474660142</c:v>
                </c:pt>
                <c:pt idx="444">
                  <c:v>5.585999439058133</c:v>
                </c:pt>
                <c:pt idx="445">
                  <c:v>5.586593487837298</c:v>
                </c:pt>
                <c:pt idx="446">
                  <c:v>5.588364819593954</c:v>
                </c:pt>
                <c:pt idx="447">
                  <c:v>5.591281505876147</c:v>
                </c:pt>
                <c:pt idx="448">
                  <c:v>5.595291998660123</c:v>
                </c:pt>
                <c:pt idx="449">
                  <c:v>5.600327451214183</c:v>
                </c:pt>
                <c:pt idx="450">
                  <c:v>5.606304643356373</c:v>
                </c:pt>
                <c:pt idx="451">
                  <c:v>5.613129253125534</c:v>
                </c:pt>
                <c:pt idx="452">
                  <c:v>5.62069921876706</c:v>
                </c:pt>
                <c:pt idx="453">
                  <c:v>5.6289079674914255</c:v>
                </c:pt>
                <c:pt idx="454">
                  <c:v>5.637647339733331</c:v>
                </c:pt>
                <c:pt idx="455">
                  <c:v>5.646810097568845</c:v>
                </c:pt>
                <c:pt idx="456">
                  <c:v>5.656291963316885</c:v>
                </c:pt>
                <c:pt idx="457">
                  <c:v>5.6659931823189895</c:v>
                </c:pt>
                <c:pt idx="458">
                  <c:v>5.675819639233294</c:v>
                </c:pt>
                <c:pt idx="459">
                  <c:v>5.685683579632329</c:v>
                </c:pt>
                <c:pt idx="460">
                  <c:v>5.695503999923622</c:v>
                </c:pt>
                <c:pt idx="461">
                  <c:v>5.705206771197698</c:v>
                </c:pt>
                <c:pt idx="462">
                  <c:v>5.7147245592787606</c:v>
                </c:pt>
                <c:pt idx="463">
                  <c:v>5.723996596418582</c:v>
                </c:pt>
                <c:pt idx="464">
                  <c:v>5.732968351614581</c:v>
                </c:pt>
                <c:pt idx="465">
                  <c:v>5.7415911377694915</c:v>
                </c:pt>
                <c:pt idx="466">
                  <c:v>5.749821685672771</c:v>
                </c:pt>
                <c:pt idx="467">
                  <c:v>5.757621707521848</c:v>
                </c:pt>
                <c:pt idx="468">
                  <c:v>5.7649574665943515</c:v>
                </c:pt>
                <c:pt idx="469">
                  <c:v>5.771799364737319</c:v>
                </c:pt>
                <c:pt idx="470">
                  <c:v>5.7781215554635805</c:v>
                </c:pt>
                <c:pt idx="471">
                  <c:v>5.783901587498833</c:v>
                </c:pt>
                <c:pt idx="472">
                  <c:v>5.7891200814509025</c:v>
                </c:pt>
                <c:pt idx="473">
                  <c:v>5.793760440726652</c:v>
                </c:pt>
                <c:pt idx="474">
                  <c:v>5.797808596768809</c:v>
                </c:pt>
                <c:pt idx="475">
                  <c:v>5.801252788011864</c:v>
                </c:pt>
                <c:pt idx="476">
                  <c:v>5.804083371570182</c:v>
                </c:pt>
                <c:pt idx="477">
                  <c:v>5.806292666499206</c:v>
                </c:pt>
                <c:pt idx="478">
                  <c:v>5.807874827453799</c:v>
                </c:pt>
                <c:pt idx="479">
                  <c:v>5.808825747663072</c:v>
                </c:pt>
                <c:pt idx="480">
                  <c:v>5.809142990320386</c:v>
                </c:pt>
                <c:pt idx="481">
                  <c:v>5.809142990245115</c:v>
                </c:pt>
                <c:pt idx="482">
                  <c:v>5.809599314085056</c:v>
                </c:pt>
                <c:pt idx="483">
                  <c:v>5.810961094679131</c:v>
                </c:pt>
                <c:pt idx="484">
                  <c:v>5.813207037952672</c:v>
                </c:pt>
                <c:pt idx="485">
                  <c:v>5.816302556920764</c:v>
                </c:pt>
                <c:pt idx="486">
                  <c:v>5.820201047971909</c:v>
                </c:pt>
                <c:pt idx="487">
                  <c:v>5.824845531830782</c:v>
                </c:pt>
                <c:pt idx="488">
                  <c:v>5.830170538020549</c:v>
                </c:pt>
                <c:pt idx="489">
                  <c:v>5.836104106107343</c:v>
                </c:pt>
                <c:pt idx="490">
                  <c:v>5.842569785099995</c:v>
                </c:pt>
                <c:pt idx="491">
                  <c:v>5.849488530741491</c:v>
                </c:pt>
                <c:pt idx="492">
                  <c:v>5.856780424838768</c:v>
                </c:pt>
                <c:pt idx="493">
                  <c:v>5.864366167057318</c:v>
                </c:pt>
                <c:pt idx="494">
                  <c:v>5.8721683143493</c:v>
                </c:pt>
                <c:pt idx="495">
                  <c:v>5.880112264107998</c:v>
                </c:pt>
                <c:pt idx="496">
                  <c:v>5.888126993122055</c:v>
                </c:pt>
                <c:pt idx="497">
                  <c:v>5.896145575272348</c:v>
                </c:pt>
                <c:pt idx="498">
                  <c:v>5.904105507167098</c:v>
                </c:pt>
                <c:pt idx="499">
                  <c:v>5.911948873401788</c:v>
                </c:pt>
                <c:pt idx="500">
                  <c:v>5.91962238283265</c:v>
                </c:pt>
                <c:pt idx="501">
                  <c:v>5.927077305088109</c:v>
                </c:pt>
                <c:pt idx="502">
                  <c:v>5.9342693332918754</c:v>
                </c:pt>
                <c:pt idx="503">
                  <c:v>5.9411583952366085</c:v>
                </c:pt>
                <c:pt idx="504">
                  <c:v>5.947708431455649</c:v>
                </c:pt>
                <c:pt idx="505">
                  <c:v>5.953887155068796</c:v>
                </c:pt>
                <c:pt idx="506">
                  <c:v>5.9596658050841835</c:v>
                </c:pt>
                <c:pt idx="507">
                  <c:v>5.965018902092744</c:v>
                </c:pt>
                <c:pt idx="508">
                  <c:v>5.969924013006689</c:v>
                </c:pt>
                <c:pt idx="509">
                  <c:v>5.974361529644478</c:v>
                </c:pt>
                <c:pt idx="510">
                  <c:v>5.978314464507479</c:v>
                </c:pt>
                <c:pt idx="511">
                  <c:v>5.981768265974876</c:v>
                </c:pt>
                <c:pt idx="512">
                  <c:v>5.9847106543089525</c:v>
                </c:pt>
                <c:pt idx="513">
                  <c:v>5.987131479261511</c:v>
                </c:pt>
                <c:pt idx="514">
                  <c:v>5.989022599657714</c:v>
                </c:pt>
                <c:pt idx="515">
                  <c:v>5.990377785066253</c:v>
                </c:pt>
                <c:pt idx="516">
                  <c:v>5.991192639510761</c:v>
                </c:pt>
                <c:pt idx="517">
                  <c:v>5.991464547118712</c:v>
                </c:pt>
                <c:pt idx="518">
                  <c:v>5.991464547166289</c:v>
                </c:pt>
                <c:pt idx="519">
                  <c:v>5.9918343018788525</c:v>
                </c:pt>
                <c:pt idx="520">
                  <c:v>5.992938309420237</c:v>
                </c:pt>
                <c:pt idx="521">
                  <c:v>5.99476097250168</c:v>
                </c:pt>
                <c:pt idx="522">
                  <c:v>5.997276860256844</c:v>
                </c:pt>
                <c:pt idx="523">
                  <c:v>6.0004515130204314</c:v>
                </c:pt>
                <c:pt idx="524">
                  <c:v>6.004242490515552</c:v>
                </c:pt>
                <c:pt idx="525">
                  <c:v>6.008600596154239</c:v>
                </c:pt>
                <c:pt idx="526">
                  <c:v>6.013471204890042</c:v>
                </c:pt>
                <c:pt idx="527">
                  <c:v>6.018795623727755</c:v>
                </c:pt>
                <c:pt idx="528">
                  <c:v>6.024512421453738</c:v>
                </c:pt>
                <c:pt idx="529">
                  <c:v>6.030558675626604</c:v>
                </c:pt>
                <c:pt idx="530">
                  <c:v>6.036871098413688</c:v>
                </c:pt>
                <c:pt idx="531">
                  <c:v>6.043387016691173</c:v>
                </c:pt>
                <c:pt idx="532">
                  <c:v>6.050045194554219</c:v>
                </c:pt>
                <c:pt idx="533">
                  <c:v>6.0567864971029275</c:v>
                </c:pt>
                <c:pt idx="534">
                  <c:v>6.063554402646069</c:v>
                </c:pt>
                <c:pt idx="535">
                  <c:v>6.070295376249609</c:v>
                </c:pt>
                <c:pt idx="536">
                  <c:v>6.076959121073024</c:v>
                </c:pt>
                <c:pt idx="537">
                  <c:v>6.083498725560224</c:v>
                </c:pt>
                <c:pt idx="538">
                  <c:v>6.089870724719109</c:v>
                </c:pt>
                <c:pt idx="539">
                  <c:v>6.096035092860028</c:v>
                </c:pt>
                <c:pt idx="540">
                  <c:v>6.101955183642917</c:v>
                </c:pt>
                <c:pt idx="541">
                  <c:v>6.107597631408769</c:v>
                </c:pt>
                <c:pt idx="542">
                  <c:v>6.112932225771835</c:v>
                </c:pt>
                <c:pt idx="543">
                  <c:v>6.117931769484928</c:v>
                </c:pt>
                <c:pt idx="544">
                  <c:v>6.122571927764055</c:v>
                </c:pt>
                <c:pt idx="545">
                  <c:v>6.126831075628484</c:v>
                </c:pt>
                <c:pt idx="546">
                  <c:v>6.1306901484034215</c:v>
                </c:pt>
                <c:pt idx="547">
                  <c:v>6.134132499347333</c:v>
                </c:pt>
                <c:pt idx="548">
                  <c:v>6.13714376739268</c:v>
                </c:pt>
                <c:pt idx="549">
                  <c:v>6.139711757207336</c:v>
                </c:pt>
                <c:pt idx="550">
                  <c:v>6.141826333169936</c:v>
                </c:pt>
                <c:pt idx="551">
                  <c:v>6.143479328380813</c:v>
                </c:pt>
                <c:pt idx="552">
                  <c:v>6.144664469476137</c:v>
                </c:pt>
                <c:pt idx="553">
                  <c:v>6.14537731775394</c:v>
                </c:pt>
                <c:pt idx="554">
                  <c:v>6.1456152269499125</c:v>
                </c:pt>
                <c:pt idx="555">
                  <c:v>6.1456152270571565</c:v>
                </c:pt>
                <c:pt idx="556">
                  <c:v>6.145925719182626</c:v>
                </c:pt>
                <c:pt idx="557">
                  <c:v>6.146853109618025</c:v>
                </c:pt>
                <c:pt idx="558">
                  <c:v>6.148385257696587</c:v>
                </c:pt>
                <c:pt idx="559">
                  <c:v>6.150502316303598</c:v>
                </c:pt>
                <c:pt idx="560">
                  <c:v>6.1531772871611246</c:v>
                </c:pt>
                <c:pt idx="561">
                  <c:v>6.156376750645972</c:v>
                </c:pt>
                <c:pt idx="562">
                  <c:v>6.160061728363358</c:v>
                </c:pt>
                <c:pt idx="563">
                  <c:v>6.164188632520493</c:v>
                </c:pt>
                <c:pt idx="564">
                  <c:v>6.168710255880421</c:v>
                </c:pt>
                <c:pt idx="565">
                  <c:v>6.173576759352646</c:v>
                </c:pt>
                <c:pt idx="566">
                  <c:v>6.178736620245598</c:v>
                </c:pt>
                <c:pt idx="567">
                  <c:v>6.184137511853549</c:v>
                </c:pt>
                <c:pt idx="568">
                  <c:v>6.189727093373578</c:v>
                </c:pt>
                <c:pt idx="569">
                  <c:v>6.195453697285993</c:v>
                </c:pt>
                <c:pt idx="570">
                  <c:v>6.201266908644714</c:v>
                </c:pt>
                <c:pt idx="571">
                  <c:v>6.207118036815013</c:v>
                </c:pt>
                <c:pt idx="572">
                  <c:v>6.212960484892124</c:v>
                </c:pt>
                <c:pt idx="573">
                  <c:v>6.21875002534101</c:v>
                </c:pt>
                <c:pt idx="574">
                  <c:v>6.224444992445492</c:v>
                </c:pt>
                <c:pt idx="575">
                  <c:v>6.230006403145306</c:v>
                </c:pt>
                <c:pt idx="576">
                  <c:v>6.235398018001939</c:v>
                </c:pt>
                <c:pt idx="577">
                  <c:v>6.240586353593618</c:v>
                </c:pt>
                <c:pt idx="578">
                  <c:v>6.245540656797947</c:v>
                </c:pt>
                <c:pt idx="579">
                  <c:v>6.250232850344496</c:v>
                </c:pt>
                <c:pt idx="580">
                  <c:v>6.254637457839552</c:v>
                </c:pt>
                <c:pt idx="581">
                  <c:v>6.258731515276425</c:v>
                </c:pt>
                <c:pt idx="582">
                  <c:v>6.262494474912025</c:v>
                </c:pt>
                <c:pt idx="583">
                  <c:v>6.26590810635406</c:v>
                </c:pt>
                <c:pt idx="584">
                  <c:v>6.268956398784428</c:v>
                </c:pt>
                <c:pt idx="585">
                  <c:v>6.271625467450171</c:v>
                </c:pt>
                <c:pt idx="586">
                  <c:v>6.273903466881902</c:v>
                </c:pt>
                <c:pt idx="587">
                  <c:v>6.27578051274201</c:v>
                </c:pt>
                <c:pt idx="588">
                  <c:v>6.277248613749655</c:v>
                </c:pt>
                <c:pt idx="589">
                  <c:v>6.278301614762163</c:v>
                </c:pt>
                <c:pt idx="590">
                  <c:v>6.278935151799001</c:v>
                </c:pt>
                <c:pt idx="591">
                  <c:v>6.279146619578092</c:v>
                </c:pt>
                <c:pt idx="592">
                  <c:v>6.279146619618066</c:v>
                </c:pt>
                <c:pt idx="593">
                  <c:v>6.279414072531229</c:v>
                </c:pt>
                <c:pt idx="594">
                  <c:v>6.280213116885242</c:v>
                </c:pt>
                <c:pt idx="595">
                  <c:v>6.281533895376915</c:v>
                </c:pt>
                <c:pt idx="596">
                  <c:v>6.283360262502068</c:v>
                </c:pt>
                <c:pt idx="597">
                  <c:v>6.285670192743747</c:v>
                </c:pt>
                <c:pt idx="598">
                  <c:v>6.2884363205641725</c:v>
                </c:pt>
                <c:pt idx="599">
                  <c:v>6.291626584222426</c:v>
                </c:pt>
                <c:pt idx="600">
                  <c:v>6.29520494211574</c:v>
                </c:pt>
                <c:pt idx="601">
                  <c:v>6.299132129494804</c:v>
                </c:pt>
                <c:pt idx="602">
                  <c:v>6.303366424869324</c:v>
                </c:pt>
                <c:pt idx="603">
                  <c:v>6.307864398753755</c:v>
                </c:pt>
                <c:pt idx="604">
                  <c:v>6.312581622031222</c:v>
                </c:pt>
                <c:pt idx="605">
                  <c:v>6.317473316531969</c:v>
                </c:pt>
                <c:pt idx="606">
                  <c:v>6.322494935877747</c:v>
                </c:pt>
                <c:pt idx="607">
                  <c:v>6.32760266978768</c:v>
                </c:pt>
                <c:pt idx="608">
                  <c:v>6.332753869558389</c:v>
                </c:pt>
                <c:pt idx="609">
                  <c:v>6.33790739613952</c:v>
                </c:pt>
                <c:pt idx="610">
                  <c:v>6.343023895060358</c:v>
                </c:pt>
                <c:pt idx="611">
                  <c:v>6.348066004449839</c:v>
                </c:pt>
                <c:pt idx="612">
                  <c:v>6.352998503618947</c:v>
                </c:pt>
                <c:pt idx="613">
                  <c:v>6.357788410263674</c:v>
                </c:pt>
                <c:pt idx="614">
                  <c:v>6.362405034433665</c:v>
                </c:pt>
                <c:pt idx="615">
                  <c:v>6.366819997128176</c:v>
                </c:pt>
                <c:pt idx="616">
                  <c:v>6.3710072208450885</c:v>
                </c:pt>
                <c:pt idx="617">
                  <c:v>6.374942898719776</c:v>
                </c:pt>
                <c:pt idx="618">
                  <c:v>6.378605448127216</c:v>
                </c:pt>
                <c:pt idx="619">
                  <c:v>6.381975453841673</c:v>
                </c:pt>
                <c:pt idx="620">
                  <c:v>6.385035605095021</c:v>
                </c:pt>
                <c:pt idx="621">
                  <c:v>6.387770630174166</c:v>
                </c:pt>
                <c:pt idx="622">
                  <c:v>6.3901672315652265</c:v>
                </c:pt>
                <c:pt idx="623">
                  <c:v>6.392214024093822</c:v>
                </c:pt>
                <c:pt idx="624">
                  <c:v>6.393901478027078</c:v>
                </c:pt>
                <c:pt idx="625">
                  <c:v>6.395221868689911</c:v>
                </c:pt>
                <c:pt idx="626">
                  <c:v>6.3961692337985605</c:v>
                </c:pt>
                <c:pt idx="627">
                  <c:v>6.396739339419956</c:v>
                </c:pt>
                <c:pt idx="628">
                  <c:v>6.396929655237931</c:v>
                </c:pt>
                <c:pt idx="629">
                  <c:v>6.396929654892783</c:v>
                </c:pt>
                <c:pt idx="630">
                  <c:v>6.397164467675225</c:v>
                </c:pt>
                <c:pt idx="631">
                  <c:v>6.397866131798864</c:v>
                </c:pt>
                <c:pt idx="632">
                  <c:v>6.3990263940355305</c:v>
                </c:pt>
                <c:pt idx="633">
                  <c:v>6.400631715755528</c:v>
                </c:pt>
                <c:pt idx="634">
                  <c:v>6.402663587564553</c:v>
                </c:pt>
                <c:pt idx="635">
                  <c:v>6.405098947167146</c:v>
                </c:pt>
                <c:pt idx="636">
                  <c:v>6.407910680942734</c:v>
                </c:pt>
                <c:pt idx="637">
                  <c:v>6.411068186718061</c:v>
                </c:pt>
                <c:pt idx="638">
                  <c:v>6.414537974238135</c:v>
                </c:pt>
                <c:pt idx="639">
                  <c:v>6.418284280451605</c:v>
                </c:pt>
                <c:pt idx="640">
                  <c:v>6.42226967868378</c:v>
                </c:pt>
                <c:pt idx="641">
                  <c:v>6.426455663725238</c:v>
                </c:pt>
                <c:pt idx="642">
                  <c:v>6.430803198431014</c:v>
                </c:pt>
                <c:pt idx="643">
                  <c:v>6.435273211234141</c:v>
                </c:pt>
                <c:pt idx="644">
                  <c:v>6.4398270377093665</c:v>
                </c:pt>
                <c:pt idx="645">
                  <c:v>6.4444268027343865</c:v>
                </c:pt>
                <c:pt idx="646">
                  <c:v>6.449035742726269</c:v>
                </c:pt>
                <c:pt idx="647">
                  <c:v>6.45361846979636</c:v>
                </c:pt>
                <c:pt idx="648">
                  <c:v>6.458141181450619</c:v>
                </c:pt>
                <c:pt idx="649">
                  <c:v>6.462571820695129</c:v>
                </c:pt>
                <c:pt idx="650">
                  <c:v>6.466880192152317</c:v>
                </c:pt>
                <c:pt idx="651">
                  <c:v>6.471038040133304</c:v>
                </c:pt>
                <c:pt idx="652">
                  <c:v>6.475019094631762</c:v>
                </c:pt>
                <c:pt idx="653">
                  <c:v>6.478799090987693</c:v>
                </c:pt>
                <c:pt idx="654">
                  <c:v>6.482355768589588</c:v>
                </c:pt>
                <c:pt idx="655">
                  <c:v>6.485668853502676</c:v>
                </c:pt>
                <c:pt idx="656">
                  <c:v>6.48872002937929</c:v>
                </c:pt>
                <c:pt idx="657">
                  <c:v>6.491492900462205</c:v>
                </c:pt>
                <c:pt idx="658">
                  <c:v>6.493972949960415</c:v>
                </c:pt>
                <c:pt idx="659">
                  <c:v>6.496147496576562</c:v>
                </c:pt>
                <c:pt idx="660">
                  <c:v>6.498005651507034</c:v>
                </c:pt>
                <c:pt idx="661">
                  <c:v>6.499538277823919</c:v>
                </c:pt>
                <c:pt idx="662">
                  <c:v>6.5007379537836</c:v>
                </c:pt>
                <c:pt idx="663">
                  <c:v>6.501598941286565</c:v>
                </c:pt>
                <c:pt idx="664">
                  <c:v>6.502117160433229</c:v>
                </c:pt>
                <c:pt idx="665">
                  <c:v>6.502290170899066</c:v>
                </c:pt>
              </c:numCache>
            </c:numRef>
          </c:xVal>
          <c:yVal>
            <c:numRef>
              <c:f>'Echo-Geometry-Return'!$D$182:$D$847</c:f>
              <c:numCache>
                <c:ptCount val="666"/>
                <c:pt idx="0">
                  <c:v>10.000000000146954</c:v>
                </c:pt>
                <c:pt idx="1">
                  <c:v>10.000333850056691</c:v>
                </c:pt>
                <c:pt idx="2">
                  <c:v>10.001332705380761</c:v>
                </c:pt>
                <c:pt idx="3">
                  <c:v>10.002988506858767</c:v>
                </c:pt>
                <c:pt idx="4">
                  <c:v>10.00528790702521</c:v>
                </c:pt>
                <c:pt idx="5">
                  <c:v>10.008212395397862</c:v>
                </c:pt>
                <c:pt idx="6">
                  <c:v>10.0117384714806</c:v>
                </c:pt>
                <c:pt idx="7">
                  <c:v>10.015837863039643</c:v>
                </c:pt>
                <c:pt idx="8">
                  <c:v>10.020477786678361</c:v>
                </c:pt>
                <c:pt idx="9">
                  <c:v>10.025621247224322</c:v>
                </c:pt>
                <c:pt idx="10">
                  <c:v>10.031227372012568</c:v>
                </c:pt>
                <c:pt idx="11">
                  <c:v>10.03725177580784</c:v>
                </c:pt>
                <c:pt idx="12">
                  <c:v>10.043646951858898</c:v>
                </c:pt>
                <c:pt idx="13">
                  <c:v>10.050362684422176</c:v>
                </c:pt>
                <c:pt idx="14">
                  <c:v>10.057346478027341</c:v>
                </c:pt>
                <c:pt idx="15">
                  <c:v>10.064543998779028</c:v>
                </c:pt>
                <c:pt idx="16">
                  <c:v>10.071899523090686</c:v>
                </c:pt>
                <c:pt idx="17">
                  <c:v>10.079356389418665</c:v>
                </c:pt>
                <c:pt idx="18">
                  <c:v>10.086857448797517</c:v>
                </c:pt>
                <c:pt idx="19">
                  <c:v>10.094345510259469</c:v>
                </c:pt>
                <c:pt idx="20">
                  <c:v>10.101763777540718</c:v>
                </c:pt>
                <c:pt idx="21">
                  <c:v>10.109056273822716</c:v>
                </c:pt>
                <c:pt idx="22">
                  <c:v>10.116168251616797</c:v>
                </c:pt>
                <c:pt idx="23">
                  <c:v>10.123046585264841</c:v>
                </c:pt>
                <c:pt idx="24">
                  <c:v>10.129640143887455</c:v>
                </c:pt>
                <c:pt idx="25">
                  <c:v>10.135900142956384</c:v>
                </c:pt>
                <c:pt idx="26">
                  <c:v>10.141780472992023</c:v>
                </c:pt>
                <c:pt idx="27">
                  <c:v>10.147238004185331</c:v>
                </c:pt>
                <c:pt idx="28">
                  <c:v>10.152232866010642</c:v>
                </c:pt>
                <c:pt idx="29">
                  <c:v>10.156728701130863</c:v>
                </c:pt>
                <c:pt idx="30">
                  <c:v>10.160692893095867</c:v>
                </c:pt>
                <c:pt idx="31">
                  <c:v>10.164096767500334</c:v>
                </c:pt>
                <c:pt idx="32">
                  <c:v>10.166915766398127</c:v>
                </c:pt>
                <c:pt idx="33">
                  <c:v>10.169129595869348</c:v>
                </c:pt>
                <c:pt idx="34">
                  <c:v>10.170722346705787</c:v>
                </c:pt>
                <c:pt idx="35">
                  <c:v>10.171682588224257</c:v>
                </c:pt>
                <c:pt idx="36">
                  <c:v>10.17200343527148</c:v>
                </c:pt>
                <c:pt idx="37">
                  <c:v>10.000000000521482</c:v>
                </c:pt>
                <c:pt idx="38">
                  <c:v>10.001739244230304</c:v>
                </c:pt>
                <c:pt idx="39">
                  <c:v>10.006939474234759</c:v>
                </c:pt>
                <c:pt idx="40">
                  <c:v>10.01554847949236</c:v>
                </c:pt>
                <c:pt idx="41">
                  <c:v>10.027480224054253</c:v>
                </c:pt>
                <c:pt idx="42">
                  <c:v>10.042616283801776</c:v>
                </c:pt>
                <c:pt idx="43">
                  <c:v>10.060807790496742</c:v>
                </c:pt>
                <c:pt idx="44">
                  <c:v>10.081877819292526</c:v>
                </c:pt>
                <c:pt idx="45">
                  <c:v>10.105624144635055</c:v>
                </c:pt>
                <c:pt idx="46">
                  <c:v>10.131822281745231</c:v>
                </c:pt>
                <c:pt idx="47">
                  <c:v>10.160228727293797</c:v>
                </c:pt>
                <c:pt idx="48">
                  <c:v>10.190584313312206</c:v>
                </c:pt>
                <c:pt idx="49">
                  <c:v>10.222617592424385</c:v>
                </c:pt>
                <c:pt idx="50">
                  <c:v>10.256048179536261</c:v>
                </c:pt>
                <c:pt idx="51">
                  <c:v>10.290589984460091</c:v>
                </c:pt>
                <c:pt idx="52">
                  <c:v>10.32595428080835</c:v>
                </c:pt>
                <c:pt idx="53">
                  <c:v>10.361852568113912</c:v>
                </c:pt>
                <c:pt idx="54">
                  <c:v>10.39799919583813</c:v>
                </c:pt>
                <c:pt idx="55">
                  <c:v>10.434113729142238</c:v>
                </c:pt>
                <c:pt idx="56">
                  <c:v>10.469923046577412</c:v>
                </c:pt>
                <c:pt idx="57">
                  <c:v>10.505163168884762</c:v>
                </c:pt>
                <c:pt idx="58">
                  <c:v>10.539580825708505</c:v>
                </c:pt>
                <c:pt idx="59">
                  <c:v>10.572934773144658</c:v>
                </c:pt>
                <c:pt idx="60">
                  <c:v>10.604996879697858</c:v>
                </c:pt>
                <c:pt idx="61">
                  <c:v>10.635553001493063</c:v>
                </c:pt>
                <c:pt idx="62">
                  <c:v>10.66440366962745</c:v>
                </c:pt>
                <c:pt idx="63">
                  <c:v>10.691364613517244</c:v>
                </c:pt>
                <c:pt idx="64">
                  <c:v>10.716267144173013</c:v>
                </c:pt>
                <c:pt idx="65">
                  <c:v>10.73895842069893</c:v>
                </c:pt>
                <c:pt idx="66">
                  <c:v>10.75930162212047</c:v>
                </c:pt>
                <c:pt idx="67">
                  <c:v>10.777176045044447</c:v>
                </c:pt>
                <c:pt idx="68">
                  <c:v>10.79247714576896</c:v>
                </c:pt>
                <c:pt idx="69">
                  <c:v>10.805116543388078</c:v>
                </c:pt>
                <c:pt idx="70">
                  <c:v>10.81502199825567</c:v>
                </c:pt>
                <c:pt idx="71">
                  <c:v>10.822137377940708</c:v>
                </c:pt>
                <c:pt idx="72">
                  <c:v>10.826422620562946</c:v>
                </c:pt>
                <c:pt idx="73">
                  <c:v>10.827853703153302</c:v>
                </c:pt>
                <c:pt idx="74">
                  <c:v>9.9999999998258</c:v>
                </c:pt>
                <c:pt idx="75">
                  <c:v>10.003670854442175</c:v>
                </c:pt>
                <c:pt idx="76">
                  <c:v>10.014635957944853</c:v>
                </c:pt>
                <c:pt idx="77">
                  <c:v>10.032754231592506</c:v>
                </c:pt>
                <c:pt idx="78">
                  <c:v>10.057794804296957</c:v>
                </c:pt>
                <c:pt idx="79">
                  <c:v>10.089443149159392</c:v>
                </c:pt>
                <c:pt idx="80">
                  <c:v>10.127309191094087</c:v>
                </c:pt>
                <c:pt idx="81">
                  <c:v>10.170936957721944</c:v>
                </c:pt>
                <c:pt idx="82">
                  <c:v>10.219815293363382</c:v>
                </c:pt>
                <c:pt idx="83">
                  <c:v>10.273389142731393</c:v>
                </c:pt>
                <c:pt idx="84">
                  <c:v>10.33107093345687</c:v>
                </c:pt>
                <c:pt idx="85">
                  <c:v>10.392251638204492</c:v>
                </c:pt>
                <c:pt idx="86">
                  <c:v>10.456311169129965</c:v>
                </c:pt>
                <c:pt idx="87">
                  <c:v>10.52262784046621</c:v>
                </c:pt>
                <c:pt idx="88">
                  <c:v>10.590586720455757</c:v>
                </c:pt>
                <c:pt idx="89">
                  <c:v>10.659586774570865</c:v>
                </c:pt>
                <c:pt idx="90">
                  <c:v>10.729046772897753</c:v>
                </c:pt>
                <c:pt idx="91">
                  <c:v>10.798409992705299</c:v>
                </c:pt>
                <c:pt idx="92">
                  <c:v>10.867147791436395</c:v>
                </c:pt>
                <c:pt idx="93">
                  <c:v>10.934762155992887</c:v>
                </c:pt>
                <c:pt idx="94">
                  <c:v>11.000787352599257</c:v>
                </c:pt>
                <c:pt idx="95">
                  <c:v>11.064790809685734</c:v>
                </c:pt>
                <c:pt idx="96">
                  <c:v>11.126373366321305</c:v>
                </c:pt>
                <c:pt idx="97">
                  <c:v>11.185169012906954</c:v>
                </c:pt>
                <c:pt idx="98">
                  <c:v>11.240844241053951</c:v>
                </c:pt>
                <c:pt idx="99">
                  <c:v>11.293097107458516</c:v>
                </c:pt>
                <c:pt idx="100">
                  <c:v>11.341656103440378</c:v>
                </c:pt>
                <c:pt idx="101">
                  <c:v>11.38627890860654</c:v>
                </c:pt>
                <c:pt idx="102">
                  <c:v>11.426751094507477</c:v>
                </c:pt>
                <c:pt idx="103">
                  <c:v>11.46288483259939</c:v>
                </c:pt>
                <c:pt idx="104">
                  <c:v>11.49451765054711</c:v>
                </c:pt>
                <c:pt idx="105">
                  <c:v>11.521511271985663</c:v>
                </c:pt>
                <c:pt idx="106">
                  <c:v>11.543750567286237</c:v>
                </c:pt>
                <c:pt idx="107">
                  <c:v>11.561142636556845</c:v>
                </c:pt>
                <c:pt idx="108">
                  <c:v>11.573616040914466</c:v>
                </c:pt>
                <c:pt idx="109">
                  <c:v>11.581120193835655</c:v>
                </c:pt>
                <c:pt idx="110">
                  <c:v>11.583624920898624</c:v>
                </c:pt>
                <c:pt idx="111">
                  <c:v>10.000000000362775</c:v>
                </c:pt>
                <c:pt idx="112">
                  <c:v>10.032865350291342</c:v>
                </c:pt>
                <c:pt idx="113">
                  <c:v>10.129048711176562</c:v>
                </c:pt>
                <c:pt idx="114">
                  <c:v>10.281889481036519</c:v>
                </c:pt>
                <c:pt idx="115">
                  <c:v>10.481930353241264</c:v>
                </c:pt>
                <c:pt idx="116">
                  <c:v>10.718617274589965</c:v>
                </c:pt>
                <c:pt idx="117">
                  <c:v>10.981698731401083</c:v>
                </c:pt>
                <c:pt idx="118">
                  <c:v>11.262087255437683</c:v>
                </c:pt>
                <c:pt idx="119">
                  <c:v>11.552220430239712</c:v>
                </c:pt>
                <c:pt idx="120">
                  <c:v>11.84607997932871</c:v>
                </c:pt>
                <c:pt idx="121">
                  <c:v>12.139029342182253</c:v>
                </c:pt>
                <c:pt idx="122">
                  <c:v>12.427583466596847</c:v>
                </c:pt>
                <c:pt idx="123">
                  <c:v>12.709175518693783</c:v>
                </c:pt>
                <c:pt idx="124">
                  <c:v>12.981950264470312</c:v>
                </c:pt>
                <c:pt idx="125">
                  <c:v>13.244593535107745</c:v>
                </c:pt>
                <c:pt idx="126">
                  <c:v>13.496197113684257</c:v>
                </c:pt>
                <c:pt idx="127">
                  <c:v>13.736154301987069</c:v>
                </c:pt>
                <c:pt idx="128">
                  <c:v>13.964080414695285</c:v>
                </c:pt>
                <c:pt idx="129">
                  <c:v>14.179752804999575</c:v>
                </c:pt>
                <c:pt idx="130">
                  <c:v>14.383065868452851</c:v>
                </c:pt>
                <c:pt idx="131">
                  <c:v>14.573997387335883</c:v>
                </c:pt>
                <c:pt idx="132">
                  <c:v>14.752583397915188</c:v>
                </c:pt>
                <c:pt idx="133">
                  <c:v>14.918899437450456</c:v>
                </c:pt>
                <c:pt idx="134">
                  <c:v>15.073046557941394</c:v>
                </c:pt>
                <c:pt idx="135">
                  <c:v>15.215140899616582</c:v>
                </c:pt>
                <c:pt idx="136">
                  <c:v>15.34530592344695</c:v>
                </c:pt>
                <c:pt idx="137">
                  <c:v>15.463666631031373</c:v>
                </c:pt>
                <c:pt idx="138">
                  <c:v>15.570345270760829</c:v>
                </c:pt>
                <c:pt idx="139">
                  <c:v>15.665458155958055</c:v>
                </c:pt>
                <c:pt idx="140">
                  <c:v>15.749113314978278</c:v>
                </c:pt>
                <c:pt idx="141">
                  <c:v>15.821408763507472</c:v>
                </c:pt>
                <c:pt idx="142">
                  <c:v>15.882431241806497</c:v>
                </c:pt>
                <c:pt idx="143">
                  <c:v>15.932255299086314</c:v>
                </c:pt>
                <c:pt idx="144">
                  <c:v>15.970942637013817</c:v>
                </c:pt>
                <c:pt idx="145">
                  <c:v>15.998541647100197</c:v>
                </c:pt>
                <c:pt idx="146">
                  <c:v>16.015087094328617</c:v>
                </c:pt>
                <c:pt idx="147">
                  <c:v>16.020599913110846</c:v>
                </c:pt>
                <c:pt idx="148">
                  <c:v>10.000015159724036</c:v>
                </c:pt>
                <c:pt idx="149">
                  <c:v>10.72649864916286</c:v>
                </c:pt>
                <c:pt idx="150">
                  <c:v>11.395666171438414</c:v>
                </c:pt>
                <c:pt idx="151">
                  <c:v>12.01466255304358</c:v>
                </c:pt>
                <c:pt idx="152">
                  <c:v>12.589262698868302</c:v>
                </c:pt>
                <c:pt idx="153">
                  <c:v>13.124191737084274</c:v>
                </c:pt>
                <c:pt idx="154">
                  <c:v>13.6233643618065</c:v>
                </c:pt>
                <c:pt idx="155">
                  <c:v>14.090059395464543</c:v>
                </c:pt>
                <c:pt idx="156">
                  <c:v>14.527049534972022</c:v>
                </c:pt>
                <c:pt idx="157">
                  <c:v>14.936699415685844</c:v>
                </c:pt>
                <c:pt idx="158">
                  <c:v>15.321040843604807</c:v>
                </c:pt>
                <c:pt idx="159">
                  <c:v>15.681831288504068</c:v>
                </c:pt>
                <c:pt idx="160">
                  <c:v>16.02059991327962</c:v>
                </c:pt>
                <c:pt idx="161">
                  <c:v>16.33868419166027</c:v>
                </c:pt>
                <c:pt idx="162">
                  <c:v>16.637259327545838</c:v>
                </c:pt>
                <c:pt idx="163">
                  <c:v>16.9173621038717</c:v>
                </c:pt>
                <c:pt idx="164">
                  <c:v>17.179910373991174</c:v>
                </c:pt>
                <c:pt idx="165">
                  <c:v>17.425719110216</c:v>
                </c:pt>
                <c:pt idx="166">
                  <c:v>17.65551370675726</c:v>
                </c:pt>
                <c:pt idx="167">
                  <c:v>17.869941073949917</c:v>
                </c:pt>
                <c:pt idx="168">
                  <c:v>18.069578941006657</c:v>
                </c:pt>
                <c:pt idx="169">
                  <c:v>18.254943694340803</c:v>
                </c:pt>
                <c:pt idx="170">
                  <c:v>18.426497009804706</c:v>
                </c:pt>
                <c:pt idx="171">
                  <c:v>18.584651484388264</c:v>
                </c:pt>
                <c:pt idx="172">
                  <c:v>18.729775431973405</c:v>
                </c:pt>
                <c:pt idx="173">
                  <c:v>18.862196975713598</c:v>
                </c:pt>
                <c:pt idx="174">
                  <c:v>18.98220754435118</c:v>
                </c:pt>
                <c:pt idx="175">
                  <c:v>19.090064859707397</c:v>
                </c:pt>
                <c:pt idx="176">
                  <c:v>19.185995486488366</c:v>
                </c:pt>
                <c:pt idx="177">
                  <c:v>19.2701970025469</c:v>
                </c:pt>
                <c:pt idx="178">
                  <c:v>19.342839837140097</c:v>
                </c:pt>
                <c:pt idx="179">
                  <c:v>19.404068816000294</c:v>
                </c:pt>
                <c:pt idx="180">
                  <c:v>19.454004444784378</c:v>
                </c:pt>
                <c:pt idx="181">
                  <c:v>19.492743956363125</c:v>
                </c:pt>
                <c:pt idx="182">
                  <c:v>19.52036214220457</c:v>
                </c:pt>
                <c:pt idx="183">
                  <c:v>19.536911983588368</c:v>
                </c:pt>
                <c:pt idx="184">
                  <c:v>19.542425094234048</c:v>
                </c:pt>
                <c:pt idx="185">
                  <c:v>16.020599913260966</c:v>
                </c:pt>
                <c:pt idx="186">
                  <c:v>16.069487305167172</c:v>
                </c:pt>
                <c:pt idx="187">
                  <c:v>16.2082141134826</c:v>
                </c:pt>
                <c:pt idx="188">
                  <c:v>16.41739034401705</c:v>
                </c:pt>
                <c:pt idx="189">
                  <c:v>16.674774160872</c:v>
                </c:pt>
                <c:pt idx="190">
                  <c:v>16.9612273279272</c:v>
                </c:pt>
                <c:pt idx="191">
                  <c:v>17.262525435378866</c:v>
                </c:pt>
                <c:pt idx="192">
                  <c:v>17.568864097642056</c:v>
                </c:pt>
                <c:pt idx="193">
                  <c:v>17.873737706109587</c:v>
                </c:pt>
                <c:pt idx="194">
                  <c:v>18.172916013246684</c:v>
                </c:pt>
                <c:pt idx="195">
                  <c:v>18.46368758678127</c:v>
                </c:pt>
                <c:pt idx="196">
                  <c:v>18.744343402494067</c:v>
                </c:pt>
                <c:pt idx="197">
                  <c:v>19.01383496778764</c:v>
                </c:pt>
                <c:pt idx="198">
                  <c:v>19.271549892216314</c:v>
                </c:pt>
                <c:pt idx="199">
                  <c:v>19.517164254606087</c:v>
                </c:pt>
                <c:pt idx="200">
                  <c:v>19.75054481846633</c:v>
                </c:pt>
                <c:pt idx="201">
                  <c:v>19.971683697502115</c:v>
                </c:pt>
                <c:pt idx="202">
                  <c:v>20.18065431124867</c:v>
                </c:pt>
                <c:pt idx="203">
                  <c:v>20.37758144897535</c:v>
                </c:pt>
                <c:pt idx="204">
                  <c:v>20.5626207824655</c:v>
                </c:pt>
                <c:pt idx="205">
                  <c:v>20.735944773142663</c:v>
                </c:pt>
                <c:pt idx="206">
                  <c:v>20.89773294829758</c:v>
                </c:pt>
                <c:pt idx="207">
                  <c:v>21.04816518815415</c:v>
                </c:pt>
                <c:pt idx="208">
                  <c:v>21.187417102648503</c:v>
                </c:pt>
                <c:pt idx="209">
                  <c:v>21.31565686663285</c:v>
                </c:pt>
                <c:pt idx="210">
                  <c:v>21.4330430765962</c:v>
                </c:pt>
                <c:pt idx="211">
                  <c:v>21.53972332379894</c:v>
                </c:pt>
                <c:pt idx="212">
                  <c:v>21.635833269029266</c:v>
                </c:pt>
                <c:pt idx="213">
                  <c:v>21.721496066680167</c:v>
                </c:pt>
                <c:pt idx="214">
                  <c:v>21.796822029484936</c:v>
                </c:pt>
                <c:pt idx="215">
                  <c:v>21.86190845598789</c:v>
                </c:pt>
                <c:pt idx="216">
                  <c:v>21.916839564657614</c:v>
                </c:pt>
                <c:pt idx="217">
                  <c:v>21.96168649418025</c:v>
                </c:pt>
                <c:pt idx="218">
                  <c:v>21.996507340758615</c:v>
                </c:pt>
                <c:pt idx="219">
                  <c:v>22.02134721147811</c:v>
                </c:pt>
                <c:pt idx="220">
                  <c:v>22.03623827889034</c:v>
                </c:pt>
                <c:pt idx="221">
                  <c:v>22.04119982643263</c:v>
                </c:pt>
                <c:pt idx="222">
                  <c:v>19.542425094363963</c:v>
                </c:pt>
                <c:pt idx="223">
                  <c:v>19.564349139295846</c:v>
                </c:pt>
                <c:pt idx="224">
                  <c:v>19.62867025031862</c:v>
                </c:pt>
                <c:pt idx="225">
                  <c:v>19.731364205135968</c:v>
                </c:pt>
                <c:pt idx="226">
                  <c:v>19.866664493042837</c:v>
                </c:pt>
                <c:pt idx="227">
                  <c:v>20.028047328390887</c:v>
                </c:pt>
                <c:pt idx="228">
                  <c:v>20.209060088293693</c:v>
                </c:pt>
                <c:pt idx="229">
                  <c:v>20.40385240513111</c:v>
                </c:pt>
                <c:pt idx="230">
                  <c:v>20.607422257604348</c:v>
                </c:pt>
                <c:pt idx="231">
                  <c:v>20.815660531500303</c:v>
                </c:pt>
                <c:pt idx="232">
                  <c:v>21.02528248096615</c:v>
                </c:pt>
                <c:pt idx="233">
                  <c:v>21.233711082240255</c:v>
                </c:pt>
                <c:pt idx="234">
                  <c:v>21.438950950667184</c:v>
                </c:pt>
                <c:pt idx="235">
                  <c:v>21.639471981636195</c:v>
                </c:pt>
                <c:pt idx="236">
                  <c:v>21.834110045843424</c:v>
                </c:pt>
                <c:pt idx="237">
                  <c:v>22.021985868533214</c:v>
                </c:pt>
                <c:pt idx="238">
                  <c:v>22.202440439690626</c:v>
                </c:pt>
                <c:pt idx="239">
                  <c:v>22.37498435433363</c:v>
                </c:pt>
                <c:pt idx="240">
                  <c:v>22.539258414998727</c:v>
                </c:pt>
                <c:pt idx="241">
                  <c:v>22.69500312514472</c:v>
                </c:pt>
                <c:pt idx="242">
                  <c:v>22.842035105679585</c:v>
                </c:pt>
                <c:pt idx="243">
                  <c:v>22.98022886169232</c:v>
                </c:pt>
                <c:pt idx="244">
                  <c:v>23.109502668854986</c:v>
                </c:pt>
                <c:pt idx="245">
                  <c:v>23.229807628639904</c:v>
                </c:pt>
                <c:pt idx="246">
                  <c:v>23.341119162564308</c:v>
                </c:pt>
                <c:pt idx="247">
                  <c:v>23.443430387144648</c:v>
                </c:pt>
                <c:pt idx="248">
                  <c:v>23.53674694282794</c:v>
                </c:pt>
                <c:pt idx="249">
                  <c:v>23.621082950586793</c:v>
                </c:pt>
                <c:pt idx="250">
                  <c:v>23.69645784633849</c:v>
                </c:pt>
                <c:pt idx="251">
                  <c:v>23.762893901607573</c:v>
                </c:pt>
                <c:pt idx="252">
                  <c:v>23.82041428333482</c:v>
                </c:pt>
                <c:pt idx="253">
                  <c:v>23.869041539836687</c:v>
                </c:pt>
                <c:pt idx="254">
                  <c:v>23.908796426214295</c:v>
                </c:pt>
                <c:pt idx="255">
                  <c:v>23.93969700295081</c:v>
                </c:pt>
                <c:pt idx="256">
                  <c:v>23.961757957501767</c:v>
                </c:pt>
                <c:pt idx="257">
                  <c:v>23.974990111508166</c:v>
                </c:pt>
                <c:pt idx="258">
                  <c:v>23.979400086626722</c:v>
                </c:pt>
                <c:pt idx="259">
                  <c:v>22.041199826318184</c:v>
                </c:pt>
                <c:pt idx="260">
                  <c:v>22.05493182083717</c:v>
                </c:pt>
                <c:pt idx="261">
                  <c:v>22.095555580568206</c:v>
                </c:pt>
                <c:pt idx="262">
                  <c:v>22.161432351424555</c:v>
                </c:pt>
                <c:pt idx="263">
                  <c:v>22.250067820408127</c:v>
                </c:pt>
                <c:pt idx="264">
                  <c:v>22.358398959125143</c:v>
                </c:pt>
                <c:pt idx="265">
                  <c:v>22.48309061914663</c:v>
                </c:pt>
                <c:pt idx="266">
                  <c:v>22.620790404048496</c:v>
                </c:pt>
                <c:pt idx="267">
                  <c:v>22.76831564121086</c:v>
                </c:pt>
                <c:pt idx="268">
                  <c:v>22.92276925721169</c:v>
                </c:pt>
                <c:pt idx="269">
                  <c:v>23.081595573748185</c:v>
                </c:pt>
                <c:pt idx="270">
                  <c:v>23.242592397330576</c:v>
                </c:pt>
                <c:pt idx="271">
                  <c:v>23.40389524337973</c:v>
                </c:pt>
                <c:pt idx="272">
                  <c:v>23.56394629588365</c:v>
                </c:pt>
                <c:pt idx="273">
                  <c:v>23.721456919349123</c:v>
                </c:pt>
                <c:pt idx="274">
                  <c:v>23.875369274942177</c:v>
                </c:pt>
                <c:pt idx="275">
                  <c:v>24.02482017302619</c:v>
                </c:pt>
                <c:pt idx="276">
                  <c:v>24.1691086735181</c:v>
                </c:pt>
                <c:pt idx="277">
                  <c:v>24.307667945762695</c:v>
                </c:pt>
                <c:pt idx="278">
                  <c:v>24.440041332453347</c:v>
                </c:pt>
                <c:pt idx="279">
                  <c:v>24.565862274002296</c:v>
                </c:pt>
                <c:pt idx="280">
                  <c:v>24.68483763052271</c:v>
                </c:pt>
                <c:pt idx="281">
                  <c:v>24.79673391512767</c:v>
                </c:pt>
                <c:pt idx="282">
                  <c:v>24.901365978773434</c:v>
                </c:pt>
                <c:pt idx="283">
                  <c:v>24.99858773607139</c:v>
                </c:pt>
                <c:pt idx="284">
                  <c:v>25.088284577903348</c:v>
                </c:pt>
                <c:pt idx="285">
                  <c:v>25.170367172106968</c:v>
                </c:pt>
                <c:pt idx="286">
                  <c:v>25.244766404046366</c:v>
                </c:pt>
                <c:pt idx="287">
                  <c:v>25.311429253068653</c:v>
                </c:pt>
                <c:pt idx="288">
                  <c:v>25.370315438496327</c:v>
                </c:pt>
                <c:pt idx="289">
                  <c:v>25.421394700387587</c:v>
                </c:pt>
                <c:pt idx="290">
                  <c:v>25.464644606557112</c:v>
                </c:pt>
                <c:pt idx="291">
                  <c:v>25.500048799104974</c:v>
                </c:pt>
                <c:pt idx="292">
                  <c:v>25.52759561174176</c:v>
                </c:pt>
                <c:pt idx="293">
                  <c:v>25.547277004238858</c:v>
                </c:pt>
                <c:pt idx="294">
                  <c:v>25.559087773008304</c:v>
                </c:pt>
                <c:pt idx="295">
                  <c:v>25.563025007609227</c:v>
                </c:pt>
                <c:pt idx="296">
                  <c:v>23.979400086241892</c:v>
                </c:pt>
                <c:pt idx="297">
                  <c:v>23.989296067583872</c:v>
                </c:pt>
                <c:pt idx="298">
                  <c:v>24.0186756100066</c:v>
                </c:pt>
                <c:pt idx="299">
                  <c:v>24.066643388250956</c:v>
                </c:pt>
                <c:pt idx="300">
                  <c:v>24.131800491292942</c:v>
                </c:pt>
                <c:pt idx="301">
                  <c:v>24.21236462245837</c:v>
                </c:pt>
                <c:pt idx="302">
                  <c:v>24.30630577912997</c:v>
                </c:pt>
                <c:pt idx="303">
                  <c:v>24.4114773988194</c:v>
                </c:pt>
                <c:pt idx="304">
                  <c:v>24.525728592186134</c:v>
                </c:pt>
                <c:pt idx="305">
                  <c:v>24.646990145723883</c:v>
                </c:pt>
                <c:pt idx="306">
                  <c:v>24.77333313754396</c:v>
                </c:pt>
                <c:pt idx="307">
                  <c:v>24.9030031273064</c:v>
                </c:pt>
                <c:pt idx="308">
                  <c:v>25.034434881067263</c:v>
                </c:pt>
                <c:pt idx="309">
                  <c:v>25.16625298660444</c:v>
                </c:pt>
                <c:pt idx="310">
                  <c:v>25.29726315933523</c:v>
                </c:pt>
                <c:pt idx="311">
                  <c:v>25.426438075512596</c:v>
                </c:pt>
                <c:pt idx="312">
                  <c:v>25.552900549442086</c:v>
                </c:pt>
                <c:pt idx="313">
                  <c:v>25.675905976372206</c:v>
                </c:pt>
                <c:pt idx="314">
                  <c:v>25.794825257619863</c:v>
                </c:pt>
                <c:pt idx="315">
                  <c:v>25.909128909388116</c:v>
                </c:pt>
                <c:pt idx="316">
                  <c:v>26.018372702553755</c:v>
                </c:pt>
                <c:pt idx="317">
                  <c:v>26.122184950498195</c:v>
                </c:pt>
                <c:pt idx="318">
                  <c:v>26.220255421381648</c:v>
                </c:pt>
                <c:pt idx="319">
                  <c:v>26.312325772081593</c:v>
                </c:pt>
                <c:pt idx="320">
                  <c:v>26.39818136225497</c:v>
                </c:pt>
                <c:pt idx="321">
                  <c:v>26.477644293631897</c:v>
                </c:pt>
                <c:pt idx="322">
                  <c:v>26.55056752145589</c:v>
                </c:pt>
                <c:pt idx="323">
                  <c:v>26.616829895196553</c:v>
                </c:pt>
                <c:pt idx="324">
                  <c:v>26.676331999976604</c:v>
                </c:pt>
                <c:pt idx="325">
                  <c:v>26.72899268594709</c:v>
                </c:pt>
                <c:pt idx="326">
                  <c:v>26.774746188584643</c:v>
                </c:pt>
                <c:pt idx="327">
                  <c:v>26.813539757755564</c:v>
                </c:pt>
                <c:pt idx="328">
                  <c:v>26.845331727019342</c:v>
                </c:pt>
                <c:pt idx="329">
                  <c:v>26.870089966925953</c:v>
                </c:pt>
                <c:pt idx="330">
                  <c:v>26.887790677050226</c:v>
                </c:pt>
                <c:pt idx="331">
                  <c:v>26.898417481346875</c:v>
                </c:pt>
                <c:pt idx="332">
                  <c:v>26.901960800248457</c:v>
                </c:pt>
                <c:pt idx="333">
                  <c:v>25.56302500717429</c:v>
                </c:pt>
                <c:pt idx="334">
                  <c:v>25.5707256275356</c:v>
                </c:pt>
                <c:pt idx="335">
                  <c:v>25.593631388905813</c:v>
                </c:pt>
                <c:pt idx="336">
                  <c:v>25.6311687978368</c:v>
                </c:pt>
                <c:pt idx="337">
                  <c:v>25.682428926621025</c:v>
                </c:pt>
                <c:pt idx="338">
                  <c:v>25.746229906127226</c:v>
                </c:pt>
                <c:pt idx="339">
                  <c:v>25.82119090395158</c:v>
                </c:pt>
                <c:pt idx="340">
                  <c:v>25.905808288907867</c:v>
                </c:pt>
                <c:pt idx="341">
                  <c:v>25.9985262287531</c:v>
                </c:pt>
                <c:pt idx="342">
                  <c:v>26.09779651575269</c:v>
                </c:pt>
                <c:pt idx="343">
                  <c:v>26.20212511924578</c:v>
                </c:pt>
                <c:pt idx="344">
                  <c:v>26.310105221263083</c:v>
                </c:pt>
                <c:pt idx="345">
                  <c:v>26.420438026762348</c:v>
                </c:pt>
                <c:pt idx="346">
                  <c:v>26.53194345251662</c:v>
                </c:pt>
                <c:pt idx="347">
                  <c:v>26.643563040162558</c:v>
                </c:pt>
                <c:pt idx="348">
                  <c:v>26.754357307574203</c:v>
                </c:pt>
                <c:pt idx="349">
                  <c:v>26.863499425847287</c:v>
                </c:pt>
                <c:pt idx="350">
                  <c:v>26.970266715692695</c:v>
                </c:pt>
                <c:pt idx="351">
                  <c:v>27.074031076034025</c:v>
                </c:pt>
                <c:pt idx="352">
                  <c:v>27.174249128811397</c:v>
                </c:pt>
                <c:pt idx="353">
                  <c:v>27.270452600890174</c:v>
                </c:pt>
                <c:pt idx="354">
                  <c:v>27.36223926498399</c:v>
                </c:pt>
                <c:pt idx="355">
                  <c:v>27.449264617909837</c:v>
                </c:pt>
                <c:pt idx="356">
                  <c:v>27.5312343753125</c:v>
                </c:pt>
                <c:pt idx="357">
                  <c:v>27.607897796591022</c:v>
                </c:pt>
                <c:pt idx="358">
                  <c:v>27.67904181300985</c:v>
                </c:pt>
                <c:pt idx="359">
                  <c:v>27.744485908606883</c:v>
                </c:pt>
                <c:pt idx="360">
                  <c:v>27.804077691993978</c:v>
                </c:pt>
                <c:pt idx="361">
                  <c:v>27.857689093442623</c:v>
                </c:pt>
                <c:pt idx="362">
                  <c:v>27.905213122892526</c:v>
                </c:pt>
                <c:pt idx="363">
                  <c:v>27.94656112873748</c:v>
                </c:pt>
                <c:pt idx="364">
                  <c:v>27.981660503108237</c:v>
                </c:pt>
                <c:pt idx="365">
                  <c:v>28.01045278602818</c:v>
                </c:pt>
                <c:pt idx="366">
                  <c:v>28.032892127733405</c:v>
                </c:pt>
                <c:pt idx="367">
                  <c:v>28.048944075315564</c:v>
                </c:pt>
                <c:pt idx="368">
                  <c:v>28.058584656508543</c:v>
                </c:pt>
                <c:pt idx="369">
                  <c:v>28.0617997398266</c:v>
                </c:pt>
                <c:pt idx="370">
                  <c:v>26.901960800719387</c:v>
                </c:pt>
                <c:pt idx="371">
                  <c:v>26.908248910221072</c:v>
                </c:pt>
                <c:pt idx="372">
                  <c:v>26.926975348862136</c:v>
                </c:pt>
                <c:pt idx="373">
                  <c:v>26.957735016406666</c:v>
                </c:pt>
                <c:pt idx="374">
                  <c:v>26.99988015716281</c:v>
                </c:pt>
                <c:pt idx="375">
                  <c:v>27.05255766069027</c:v>
                </c:pt>
                <c:pt idx="376">
                  <c:v>27.114754544497405</c:v>
                </c:pt>
                <c:pt idx="377">
                  <c:v>27.18534664921604</c:v>
                </c:pt>
                <c:pt idx="378">
                  <c:v>27.26314603840986</c:v>
                </c:pt>
                <c:pt idx="379">
                  <c:v>27.346943646925478</c:v>
                </c:pt>
                <c:pt idx="380">
                  <c:v>27.435545018555683</c:v>
                </c:pt>
                <c:pt idx="381">
                  <c:v>27.52779821505843</c:v>
                </c:pt>
                <c:pt idx="382">
                  <c:v>27.622613972553474</c:v>
                </c:pt>
                <c:pt idx="383">
                  <c:v>27.718978853273125</c:v>
                </c:pt>
                <c:pt idx="384">
                  <c:v>27.815962504664647</c:v>
                </c:pt>
                <c:pt idx="385">
                  <c:v>27.912720257145374</c:v>
                </c:pt>
                <c:pt idx="386">
                  <c:v>28.008492244572814</c:v>
                </c:pt>
                <c:pt idx="387">
                  <c:v>28.1026000890753</c:v>
                </c:pt>
                <c:pt idx="388">
                  <c:v>28.19444200898002</c:v>
                </c:pt>
                <c:pt idx="389">
                  <c:v>28.283487021596336</c:v>
                </c:pt>
                <c:pt idx="390">
                  <c:v>28.369268742460186</c:v>
                </c:pt>
                <c:pt idx="391">
                  <c:v>28.451379138900684</c:v>
                </c:pt>
                <c:pt idx="392">
                  <c:v>28.529462480740797</c:v>
                </c:pt>
                <c:pt idx="393">
                  <c:v>28.60320964275738</c:v>
                </c:pt>
                <c:pt idx="394">
                  <c:v>28.672352848437924</c:v>
                </c:pt>
                <c:pt idx="395">
                  <c:v>28.736660898254026</c:v>
                </c:pt>
                <c:pt idx="396">
                  <c:v>28.79593489398399</c:v>
                </c:pt>
                <c:pt idx="397">
                  <c:v>28.850004449959904</c:v>
                </c:pt>
                <c:pt idx="398">
                  <c:v>28.898724369542393</c:v>
                </c:pt>
                <c:pt idx="399">
                  <c:v>28.941971758329267</c:v>
                </c:pt>
                <c:pt idx="400">
                  <c:v>28.97964354282813</c:v>
                </c:pt>
                <c:pt idx="401">
                  <c:v>29.01165436327334</c:v>
                </c:pt>
                <c:pt idx="402">
                  <c:v>29.037934811010793</c:v>
                </c:pt>
                <c:pt idx="403">
                  <c:v>29.058429983754714</c:v>
                </c:pt>
                <c:pt idx="404">
                  <c:v>29.07309833558948</c:v>
                </c:pt>
                <c:pt idx="405">
                  <c:v>29.08191080255106</c:v>
                </c:pt>
                <c:pt idx="406">
                  <c:v>29.084850188796587</c:v>
                </c:pt>
                <c:pt idx="407">
                  <c:v>28.06179973907348</c:v>
                </c:pt>
                <c:pt idx="408">
                  <c:v>28.067106408963078</c:v>
                </c:pt>
                <c:pt idx="409">
                  <c:v>28.082922749602474</c:v>
                </c:pt>
                <c:pt idx="410">
                  <c:v>28.108943272934404</c:v>
                </c:pt>
                <c:pt idx="411">
                  <c:v>28.14467655882348</c:v>
                </c:pt>
                <c:pt idx="412">
                  <c:v>28.189469725859645</c:v>
                </c:pt>
                <c:pt idx="413">
                  <c:v>28.242538873789343</c:v>
                </c:pt>
                <c:pt idx="414">
                  <c:v>28.303002552633664</c:v>
                </c:pt>
                <c:pt idx="415">
                  <c:v>28.36991543604598</c:v>
                </c:pt>
                <c:pt idx="416">
                  <c:v>28.44229985505735</c:v>
                </c:pt>
                <c:pt idx="417">
                  <c:v>28.519173524255024</c:v>
                </c:pt>
                <c:pt idx="418">
                  <c:v>28.59957250871156</c:v>
                </c:pt>
                <c:pt idx="419">
                  <c:v>28.68256911738408</c:v>
                </c:pt>
                <c:pt idx="420">
                  <c:v>28.767284899973053</c:v>
                </c:pt>
                <c:pt idx="421">
                  <c:v>28.852899249937522</c:v>
                </c:pt>
                <c:pt idx="422">
                  <c:v>28.93865429083448</c:v>
                </c:pt>
                <c:pt idx="423">
                  <c:v>29.023856778452632</c:v>
                </c:pt>
                <c:pt idx="424">
                  <c:v>29.107877724186217</c:v>
                </c:pt>
                <c:pt idx="425">
                  <c:v>29.190150369144664</c:v>
                </c:pt>
                <c:pt idx="426">
                  <c:v>29.270167039770747</c:v>
                </c:pt>
                <c:pt idx="427">
                  <c:v>29.347475312404786</c:v>
                </c:pt>
                <c:pt idx="428">
                  <c:v>29.421673817439157</c:v>
                </c:pt>
                <c:pt idx="429">
                  <c:v>29.4924079292454</c:v>
                </c:pt>
                <c:pt idx="430">
                  <c:v>29.559365518032802</c:v>
                </c:pt>
                <c:pt idx="431">
                  <c:v>29.622272884044236</c:v>
                </c:pt>
                <c:pt idx="432">
                  <c:v>29.68089095161139</c:v>
                </c:pt>
                <c:pt idx="433">
                  <c:v>29.735011768648164</c:v>
                </c:pt>
                <c:pt idx="434">
                  <c:v>29.784455334132165</c:v>
                </c:pt>
                <c:pt idx="435">
                  <c:v>29.829066760127027</c:v>
                </c:pt>
                <c:pt idx="436">
                  <c:v>29.868713764302484</c:v>
                </c:pt>
                <c:pt idx="437">
                  <c:v>29.903284482368598</c:v>
                </c:pt>
                <c:pt idx="438">
                  <c:v>29.932685586283174</c:v>
                </c:pt>
                <c:pt idx="439">
                  <c:v>29.956840692686647</c:v>
                </c:pt>
                <c:pt idx="440">
                  <c:v>29.97568904613781</c:v>
                </c:pt>
                <c:pt idx="441">
                  <c:v>29.98918446289907</c:v>
                </c:pt>
                <c:pt idx="442">
                  <c:v>29.997294522915503</c:v>
                </c:pt>
                <c:pt idx="443">
                  <c:v>30.000000000030806</c:v>
                </c:pt>
                <c:pt idx="444">
                  <c:v>29.08485018923674</c:v>
                </c:pt>
                <c:pt idx="445">
                  <c:v>29.089436866923887</c:v>
                </c:pt>
                <c:pt idx="446">
                  <c:v>29.10311519590985</c:v>
                </c:pt>
                <c:pt idx="447">
                  <c:v>29.125643873021787</c:v>
                </c:pt>
                <c:pt idx="448">
                  <c:v>29.156633047759797</c:v>
                </c:pt>
                <c:pt idx="449">
                  <c:v>29.195561503483688</c:v>
                </c:pt>
                <c:pt idx="450">
                  <c:v>29.241798344617195</c:v>
                </c:pt>
                <c:pt idx="451">
                  <c:v>29.2946273012007</c:v>
                </c:pt>
                <c:pt idx="452">
                  <c:v>29.353271770873377</c:v>
                </c:pt>
                <c:pt idx="453">
                  <c:v>29.416918950757665</c:v>
                </c:pt>
                <c:pt idx="454">
                  <c:v>29.484741788963362</c:v>
                </c:pt>
                <c:pt idx="455">
                  <c:v>29.555917920455208</c:v>
                </c:pt>
                <c:pt idx="456">
                  <c:v>29.62964517062649</c:v>
                </c:pt>
                <c:pt idx="457">
                  <c:v>29.705153562019397</c:v>
                </c:pt>
                <c:pt idx="458">
                  <c:v>29.78171402117208</c:v>
                </c:pt>
                <c:pt idx="459">
                  <c:v>29.858644150940677</c:v>
                </c:pt>
                <c:pt idx="460">
                  <c:v>29.935311520306392</c:v>
                </c:pt>
                <c:pt idx="461">
                  <c:v>30.011134946929964</c:v>
                </c:pt>
                <c:pt idx="462">
                  <c:v>30.085584227125306</c:v>
                </c:pt>
                <c:pt idx="463">
                  <c:v>30.15817872091307</c:v>
                </c:pt>
                <c:pt idx="464">
                  <c:v>30.228485140089244</c:v>
                </c:pt>
                <c:pt idx="465">
                  <c:v>30.296114824523475</c:v>
                </c:pt>
                <c:pt idx="466">
                  <c:v>30.36072073237714</c:v>
                </c:pt>
                <c:pt idx="467">
                  <c:v>30.42199431702744</c:v>
                </c:pt>
                <c:pt idx="468">
                  <c:v>30.479662418655586</c:v>
                </c:pt>
                <c:pt idx="469">
                  <c:v>30.533484261878257</c:v>
                </c:pt>
                <c:pt idx="470">
                  <c:v>30.583248621895365</c:v>
                </c:pt>
                <c:pt idx="471">
                  <c:v>30.628771199445772</c:v>
                </c:pt>
                <c:pt idx="472">
                  <c:v>30.669892228331946</c:v>
                </c:pt>
                <c:pt idx="473">
                  <c:v>30.706474327343514</c:v>
                </c:pt>
                <c:pt idx="474">
                  <c:v>30.73840060012857</c:v>
                </c:pt>
                <c:pt idx="475">
                  <c:v>30.765572981115472</c:v>
                </c:pt>
                <c:pt idx="476">
                  <c:v>30.78791082230361</c:v>
                </c:pt>
                <c:pt idx="477">
                  <c:v>30.805349714078115</c:v>
                </c:pt>
                <c:pt idx="478">
                  <c:v>30.81784053273338</c:v>
                </c:pt>
                <c:pt idx="479">
                  <c:v>30.82534870778622</c:v>
                </c:pt>
                <c:pt idx="480">
                  <c:v>30.82785370321471</c:v>
                </c:pt>
                <c:pt idx="481">
                  <c:v>30.827853702620345</c:v>
                </c:pt>
                <c:pt idx="482">
                  <c:v>30.831457030543262</c:v>
                </c:pt>
                <c:pt idx="483">
                  <c:v>30.842211119778263</c:v>
                </c:pt>
                <c:pt idx="484">
                  <c:v>30.859950414959965</c:v>
                </c:pt>
                <c:pt idx="485">
                  <c:v>30.884405888449038</c:v>
                </c:pt>
                <c:pt idx="486">
                  <c:v>30.915214795058578</c:v>
                </c:pt>
                <c:pt idx="487">
                  <c:v>30.951933226590857</c:v>
                </c:pt>
                <c:pt idx="488">
                  <c:v>30.994050549133988</c:v>
                </c:pt>
                <c:pt idx="489">
                  <c:v>31.041004762437506</c:v>
                </c:pt>
                <c:pt idx="490">
                  <c:v>31.092197879755336</c:v>
                </c:pt>
                <c:pt idx="491">
                  <c:v>31.147010563324038</c:v>
                </c:pt>
                <c:pt idx="492">
                  <c:v>31.204815433568044</c:v>
                </c:pt>
                <c:pt idx="493">
                  <c:v>31.26498866788023</c:v>
                </c:pt>
                <c:pt idx="494">
                  <c:v>31.32691969176274</c:v>
                </c:pt>
                <c:pt idx="495">
                  <c:v>31.39001892394145</c:v>
                </c:pt>
                <c:pt idx="496">
                  <c:v>31.453723659119582</c:v>
                </c:pt>
                <c:pt idx="497">
                  <c:v>31.517502255826702</c:v>
                </c:pt>
                <c:pt idx="498">
                  <c:v>31.580856845864812</c:v>
                </c:pt>
                <c:pt idx="499">
                  <c:v>31.643324802427667</c:v>
                </c:pt>
                <c:pt idx="500">
                  <c:v>31.704479203286926</c:v>
                </c:pt>
                <c:pt idx="501">
                  <c:v>31.763928510389178</c:v>
                </c:pt>
                <c:pt idx="502">
                  <c:v>31.82131566365313</c:v>
                </c:pt>
                <c:pt idx="503">
                  <c:v>31.876316759251203</c:v>
                </c:pt>
                <c:pt idx="504">
                  <c:v>31.928639454464005</c:v>
                </c:pt>
                <c:pt idx="505">
                  <c:v>31.978021214439003</c:v>
                </c:pt>
                <c:pt idx="506">
                  <c:v>32.02422749210638</c:v>
                </c:pt>
                <c:pt idx="507">
                  <c:v>32.06704991168236</c:v>
                </c:pt>
                <c:pt idx="508">
                  <c:v>32.10630450875748</c:v>
                </c:pt>
                <c:pt idx="509">
                  <c:v>32.14183006577068</c:v>
                </c:pt>
                <c:pt idx="510">
                  <c:v>32.173486570401735</c:v>
                </c:pt>
                <c:pt idx="511">
                  <c:v>32.20115381569247</c:v>
                </c:pt>
                <c:pt idx="512">
                  <c:v>32.22473015413407</c:v>
                </c:pt>
                <c:pt idx="513">
                  <c:v>32.24413141315512</c:v>
                </c:pt>
                <c:pt idx="514">
                  <c:v>32.259289976071116</c:v>
                </c:pt>
                <c:pt idx="515">
                  <c:v>32.27015403030976</c:v>
                </c:pt>
                <c:pt idx="516">
                  <c:v>32.27668698335513</c:v>
                </c:pt>
                <c:pt idx="517">
                  <c:v>32.278867046222764</c:v>
                </c:pt>
                <c:pt idx="518">
                  <c:v>32.27886704660422</c:v>
                </c:pt>
                <c:pt idx="519">
                  <c:v>32.281831687492534</c:v>
                </c:pt>
                <c:pt idx="520">
                  <c:v>32.29068396499187</c:v>
                </c:pt>
                <c:pt idx="521">
                  <c:v>32.305300289801934</c:v>
                </c:pt>
                <c:pt idx="522">
                  <c:v>32.325479087405554</c:v>
                </c:pt>
                <c:pt idx="523">
                  <c:v>32.350947083712754</c:v>
                </c:pt>
                <c:pt idx="524">
                  <c:v>32.381367497899255</c:v>
                </c:pt>
                <c:pt idx="525">
                  <c:v>32.41634962144843</c:v>
                </c:pt>
                <c:pt idx="526">
                  <c:v>32.45545922094093</c:v>
                </c:pt>
                <c:pt idx="527">
                  <c:v>32.4982292140786</c:v>
                </c:pt>
                <c:pt idx="528">
                  <c:v>32.54417012513114</c:v>
                </c:pt>
                <c:pt idx="529">
                  <c:v>32.5927799138934</c:v>
                </c:pt>
                <c:pt idx="530">
                  <c:v>32.64355287639739</c:v>
                </c:pt>
                <c:pt idx="531">
                  <c:v>32.6959874223297</c:v>
                </c:pt>
                <c:pt idx="532">
                  <c:v>32.749592632622836</c:v>
                </c:pt>
                <c:pt idx="533">
                  <c:v>32.80389358398354</c:v>
                </c:pt>
                <c:pt idx="534">
                  <c:v>32.858435491761426</c:v>
                </c:pt>
                <c:pt idx="535">
                  <c:v>32.91278676808956</c:v>
                </c:pt>
                <c:pt idx="536">
                  <c:v>32.966541120271785</c:v>
                </c:pt>
                <c:pt idx="537">
                  <c:v>33.019318827787686</c:v>
                </c:pt>
                <c:pt idx="538">
                  <c:v>33.07076733834582</c:v>
                </c:pt>
                <c:pt idx="539">
                  <c:v>33.12056131739321</c:v>
                </c:pt>
                <c:pt idx="540">
                  <c:v>33.16840227425962</c:v>
                </c:pt>
                <c:pt idx="541">
                  <c:v>33.2140178740198</c:v>
                </c:pt>
                <c:pt idx="542">
                  <c:v>33.257161028971296</c:v>
                </c:pt>
                <c:pt idx="543">
                  <c:v>33.297608848602415</c:v>
                </c:pt>
                <c:pt idx="544">
                  <c:v>33.33516151287893</c:v>
                </c:pt>
                <c:pt idx="545">
                  <c:v>33.36964112107466</c:v>
                </c:pt>
                <c:pt idx="546">
                  <c:v>33.400890557424646</c:v>
                </c:pt>
                <c:pt idx="547">
                  <c:v>33.42877240562444</c:v>
                </c:pt>
                <c:pt idx="548">
                  <c:v>33.4531679365565</c:v>
                </c:pt>
                <c:pt idx="549">
                  <c:v>33.47397618744904</c:v>
                </c:pt>
                <c:pt idx="550">
                  <c:v>33.49111314578509</c:v>
                </c:pt>
                <c:pt idx="551">
                  <c:v>33.50451104748979</c:v>
                </c:pt>
                <c:pt idx="552">
                  <c:v>33.51411779604541</c:v>
                </c:pt>
                <c:pt idx="553">
                  <c:v>33.5198965070433</c:v>
                </c:pt>
                <c:pt idx="554">
                  <c:v>33.52182518123257</c:v>
                </c:pt>
                <c:pt idx="555">
                  <c:v>33.52182518210198</c:v>
                </c:pt>
                <c:pt idx="556">
                  <c:v>33.524342315130696</c:v>
                </c:pt>
                <c:pt idx="557">
                  <c:v>33.53186089992628</c:v>
                </c:pt>
                <c:pt idx="558">
                  <c:v>33.544283422319154</c:v>
                </c:pt>
                <c:pt idx="559">
                  <c:v>33.56145043034221</c:v>
                </c:pt>
                <c:pt idx="560">
                  <c:v>33.583144939492776</c:v>
                </c:pt>
                <c:pt idx="561">
                  <c:v>33.60909822598601</c:v>
                </c:pt>
                <c:pt idx="562">
                  <c:v>33.638996679177936</c:v>
                </c:pt>
                <c:pt idx="563">
                  <c:v>33.67248935112816</c:v>
                </c:pt>
                <c:pt idx="564">
                  <c:v>33.7091958387089</c:v>
                </c:pt>
                <c:pt idx="565">
                  <c:v>33.748714158898146</c:v>
                </c:pt>
                <c:pt idx="566">
                  <c:v>33.79062832433159</c:v>
                </c:pt>
                <c:pt idx="567">
                  <c:v>33.83451538593094</c:v>
                </c:pt>
                <c:pt idx="568">
                  <c:v>33.87995177463253</c:v>
                </c:pt>
                <c:pt idx="569">
                  <c:v>33.92651883816787</c:v>
                </c:pt>
                <c:pt idx="570">
                  <c:v>33.973807526462444</c:v>
                </c:pt>
                <c:pt idx="571">
                  <c:v>34.02142222737321</c:v>
                </c:pt>
                <c:pt idx="572">
                  <c:v>34.06898379178315</c:v>
                </c:pt>
                <c:pt idx="573">
                  <c:v>34.11613181351294</c:v>
                </c:pt>
                <c:pt idx="574">
                  <c:v>34.16252624607813</c:v>
                </c:pt>
                <c:pt idx="575">
                  <c:v>34.20784844656363</c:v>
                </c:pt>
                <c:pt idx="576">
                  <c:v>34.251801738581605</c:v>
                </c:pt>
                <c:pt idx="577">
                  <c:v>34.294111583177525</c:v>
                </c:pt>
                <c:pt idx="578">
                  <c:v>34.33452544022711</c:v>
                </c:pt>
                <c:pt idx="579">
                  <c:v>34.372812394634025</c:v>
                </c:pt>
                <c:pt idx="580">
                  <c:v>34.408762612523596</c:v>
                </c:pt>
                <c:pt idx="581">
                  <c:v>34.44218668338615</c:v>
                </c:pt>
                <c:pt idx="582">
                  <c:v>34.472914895272446</c:v>
                </c:pt>
                <c:pt idx="583">
                  <c:v>34.50079648200869</c:v>
                </c:pt>
                <c:pt idx="584">
                  <c:v>34.52569887415435</c:v>
                </c:pt>
                <c:pt idx="585">
                  <c:v>34.547506979137694</c:v>
                </c:pt>
                <c:pt idx="586">
                  <c:v>34.566122510660776</c:v>
                </c:pt>
                <c:pt idx="587">
                  <c:v>34.581463383006515</c:v>
                </c:pt>
                <c:pt idx="588">
                  <c:v>34.5934631822169</c:v>
                </c:pt>
                <c:pt idx="589">
                  <c:v>34.60207072313432</c:v>
                </c:pt>
                <c:pt idx="590">
                  <c:v>34.60724969889994</c:v>
                </c:pt>
                <c:pt idx="591">
                  <c:v>34.608978427715314</c:v>
                </c:pt>
                <c:pt idx="592">
                  <c:v>34.60897842804211</c:v>
                </c:pt>
                <c:pt idx="593">
                  <c:v>34.61116486075696</c:v>
                </c:pt>
                <c:pt idx="594">
                  <c:v>34.61769726855376</c:v>
                </c:pt>
                <c:pt idx="595">
                  <c:v>34.628495669157864</c:v>
                </c:pt>
                <c:pt idx="596">
                  <c:v>34.643429032480825</c:v>
                </c:pt>
                <c:pt idx="597">
                  <c:v>34.66231855727203</c:v>
                </c:pt>
                <c:pt idx="598">
                  <c:v>34.684942007823196</c:v>
                </c:pt>
                <c:pt idx="599">
                  <c:v>34.711038887761674</c:v>
                </c:pt>
                <c:pt idx="600">
                  <c:v>34.74031620129701</c:v>
                </c:pt>
                <c:pt idx="601">
                  <c:v>34.77245454525705</c:v>
                </c:pt>
                <c:pt idx="602">
                  <c:v>34.80711428660941</c:v>
                </c:pt>
                <c:pt idx="603">
                  <c:v>34.843941606404144</c:v>
                </c:pt>
                <c:pt idx="604">
                  <c:v>34.88257422766494</c:v>
                </c:pt>
                <c:pt idx="605">
                  <c:v>34.922646686922256</c:v>
                </c:pt>
                <c:pt idx="606">
                  <c:v>34.9637950524308</c:v>
                </c:pt>
                <c:pt idx="607">
                  <c:v>35.00566103308812</c:v>
                </c:pt>
                <c:pt idx="608">
                  <c:v>35.04789545814687</c:v>
                </c:pt>
                <c:pt idx="609">
                  <c:v>35.09016113752512</c:v>
                </c:pt>
                <c:pt idx="610">
                  <c:v>35.132135135327694</c:v>
                </c:pt>
                <c:pt idx="611">
                  <c:v>35.17351050528035</c:v>
                </c:pt>
                <c:pt idx="612">
                  <c:v>35.213997546825546</c:v>
                </c:pt>
                <c:pt idx="613">
                  <c:v>35.253324645590155</c:v>
                </c:pt>
                <c:pt idx="614">
                  <c:v>35.29123876287479</c:v>
                </c:pt>
                <c:pt idx="615">
                  <c:v>35.32750563677183</c:v>
                </c:pt>
                <c:pt idx="616">
                  <c:v>35.36190975342867</c:v>
                </c:pt>
                <c:pt idx="617">
                  <c:v>35.39425414162552</c:v>
                </c:pt>
                <c:pt idx="618">
                  <c:v>35.42436003785819</c:v>
                </c:pt>
                <c:pt idx="619">
                  <c:v>35.452066462979296</c:v>
                </c:pt>
                <c:pt idx="620">
                  <c:v>35.47722974548889</c:v>
                </c:pt>
                <c:pt idx="621">
                  <c:v>35.499723020997465</c:v>
                </c:pt>
                <c:pt idx="622">
                  <c:v>35.51943573233453</c:v>
                </c:pt>
                <c:pt idx="623">
                  <c:v>35.53627315030389</c:v>
                </c:pt>
                <c:pt idx="624">
                  <c:v>35.55015593119501</c:v>
                </c:pt>
                <c:pt idx="625">
                  <c:v>35.56101972382254</c:v>
                </c:pt>
                <c:pt idx="626">
                  <c:v>35.56881483602642</c:v>
                </c:pt>
                <c:pt idx="627">
                  <c:v>35.57350596816151</c:v>
                </c:pt>
                <c:pt idx="628">
                  <c:v>35.57507201923584</c:v>
                </c:pt>
                <c:pt idx="629">
                  <c:v>35.5750720163957</c:v>
                </c:pt>
                <c:pt idx="630">
                  <c:v>35.57700424109506</c:v>
                </c:pt>
                <c:pt idx="631">
                  <c:v>35.582778228934274</c:v>
                </c:pt>
                <c:pt idx="632">
                  <c:v>35.59232648392392</c:v>
                </c:pt>
                <c:pt idx="633">
                  <c:v>35.60553826817554</c:v>
                </c:pt>
                <c:pt idx="634">
                  <c:v>35.62226215091605</c:v>
                </c:pt>
                <c:pt idx="635">
                  <c:v>35.64230939503493</c:v>
                </c:pt>
                <c:pt idx="636">
                  <c:v>35.66545802419463</c:v>
                </c:pt>
                <c:pt idx="637">
                  <c:v>35.69145738920121</c:v>
                </c:pt>
                <c:pt idx="638">
                  <c:v>35.72003304426514</c:v>
                </c:pt>
                <c:pt idx="639">
                  <c:v>35.75089174852114</c:v>
                </c:pt>
                <c:pt idx="640">
                  <c:v>35.78372642371643</c:v>
                </c:pt>
                <c:pt idx="641">
                  <c:v>35.81822092255862</c:v>
                </c:pt>
                <c:pt idx="642">
                  <c:v>35.85405449076238</c:v>
                </c:pt>
                <c:pt idx="643">
                  <c:v>35.89090583637945</c:v>
                </c:pt>
                <c:pt idx="644">
                  <c:v>35.92845674998779</c:v>
                </c:pt>
                <c:pt idx="645">
                  <c:v>35.966395246787854</c:v>
                </c:pt>
                <c:pt idx="646">
                  <c:v>36.004418225311014</c:v>
                </c:pt>
                <c:pt idx="647">
                  <c:v>36.04223365660192</c:v>
                </c:pt>
                <c:pt idx="648">
                  <c:v>36.079562332242034</c:v>
                </c:pt>
                <c:pt idx="649">
                  <c:v>36.11613920967136</c:v>
                </c:pt>
                <c:pt idx="650">
                  <c:v>36.151714399441786</c:v>
                </c:pt>
                <c:pt idx="651">
                  <c:v>36.1860538419385</c:v>
                </c:pt>
                <c:pt idx="652">
                  <c:v>36.21893972142108</c:v>
                </c:pt>
                <c:pt idx="653">
                  <c:v>36.25017066362504</c:v>
                </c:pt>
                <c:pt idx="654">
                  <c:v>36.27956176021887</c:v>
                </c:pt>
                <c:pt idx="655">
                  <c:v>36.30694445963166</c:v>
                </c:pt>
                <c:pt idx="656">
                  <c:v>36.33216635955309</c:v>
                </c:pt>
                <c:pt idx="657">
                  <c:v>36.35509093206467</c:v>
                </c:pt>
                <c:pt idx="658">
                  <c:v>36.375597208109056</c:v>
                </c:pt>
                <c:pt idx="659">
                  <c:v>36.393579443987356</c:v>
                </c:pt>
                <c:pt idx="660">
                  <c:v>36.40894678888078</c:v>
                </c:pt>
                <c:pt idx="661">
                  <c:v>36.42162296906229</c:v>
                </c:pt>
                <c:pt idx="662">
                  <c:v>36.43154600150505</c:v>
                </c:pt>
                <c:pt idx="663">
                  <c:v>36.438667946984864</c:v>
                </c:pt>
                <c:pt idx="664">
                  <c:v>36.44295471048416</c:v>
                </c:pt>
                <c:pt idx="665">
                  <c:v>36.44438589488596</c:v>
                </c:pt>
              </c:numCache>
            </c:numRef>
          </c:yVal>
          <c:smooth val="0"/>
        </c:ser>
        <c:axId val="34745391"/>
        <c:axId val="44273064"/>
      </c:scatterChart>
      <c:valAx>
        <c:axId val="34745391"/>
        <c:scaling>
          <c:orientation val="minMax"/>
          <c:max val="7"/>
          <c:min val="0"/>
        </c:scaling>
        <c:axPos val="t"/>
        <c:title>
          <c:tx>
            <c:rich>
              <a:bodyPr vert="horz" rot="0" anchor="ctr"/>
              <a:lstStyle/>
              <a:p>
                <a:pPr algn="ctr">
                  <a:defRPr/>
                </a:pPr>
                <a:r>
                  <a:rPr lang="en-US" cap="none" sz="800" b="1" i="0" u="none" baseline="0">
                    <a:latin typeface="Arial"/>
                    <a:ea typeface="Arial"/>
                    <a:cs typeface="Arial"/>
                  </a:rPr>
                  <a:t>Excess delay (ln(usec))</a:t>
                </a:r>
              </a:p>
            </c:rich>
          </c:tx>
          <c:layout/>
          <c:overlay val="0"/>
          <c:spPr>
            <a:noFill/>
            <a:ln>
              <a:noFill/>
            </a:ln>
          </c:spPr>
        </c:title>
        <c:majorGridlines>
          <c:spPr>
            <a:ln w="3175">
              <a:solidFill>
                <a:srgbClr val="969696"/>
              </a:solidFill>
              <a:prstDash val="dash"/>
            </a:ln>
          </c:spPr>
        </c:majorGridlines>
        <c:delete val="0"/>
        <c:numFmt formatCode="0" sourceLinked="0"/>
        <c:majorTickMark val="out"/>
        <c:minorTickMark val="none"/>
        <c:tickLblPos val="nextTo"/>
        <c:crossAx val="44273064"/>
        <c:crosses val="max"/>
        <c:crossBetween val="midCat"/>
        <c:dispUnits/>
        <c:majorUnit val="1"/>
      </c:valAx>
      <c:valAx>
        <c:axId val="44273064"/>
        <c:scaling>
          <c:orientation val="maxMin"/>
          <c:max val="35"/>
          <c:min val="0"/>
        </c:scaling>
        <c:axPos val="l"/>
        <c:title>
          <c:tx>
            <c:rich>
              <a:bodyPr vert="horz" rot="-5400000" anchor="ctr"/>
              <a:lstStyle/>
              <a:p>
                <a:pPr algn="ctr">
                  <a:defRPr/>
                </a:pPr>
                <a:r>
                  <a:rPr lang="en-US" cap="none" sz="800" b="1" i="0" u="none" baseline="0">
                    <a:latin typeface="Arial"/>
                    <a:ea typeface="Arial"/>
                    <a:cs typeface="Arial"/>
                  </a:rPr>
                  <a:t>Attenuation (dB)</a:t>
                </a:r>
              </a:p>
            </c:rich>
          </c:tx>
          <c:layout/>
          <c:overlay val="0"/>
          <c:spPr>
            <a:noFill/>
            <a:ln>
              <a:noFill/>
            </a:ln>
          </c:spPr>
        </c:title>
        <c:majorGridlines/>
        <c:delete val="0"/>
        <c:numFmt formatCode="0" sourceLinked="0"/>
        <c:majorTickMark val="out"/>
        <c:minorTickMark val="none"/>
        <c:tickLblPos val="nextTo"/>
        <c:crossAx val="34745391"/>
        <c:crossesAt val="0"/>
        <c:crossBetween val="midCat"/>
        <c:dispUnits/>
        <c:majorUnit val="5"/>
        <c:minorUnit val="1"/>
      </c:valAx>
      <c:spPr>
        <a:solidFill>
          <a:srgbClr val="FFFFFF"/>
        </a:solidFill>
        <a:ln w="254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25</xdr:row>
      <xdr:rowOff>85725</xdr:rowOff>
    </xdr:to>
    <xdr:sp>
      <xdr:nvSpPr>
        <xdr:cNvPr id="1" name="TextBox 1"/>
        <xdr:cNvSpPr txBox="1">
          <a:spLocks noChangeArrowheads="1"/>
        </xdr:cNvSpPr>
      </xdr:nvSpPr>
      <xdr:spPr>
        <a:xfrm>
          <a:off x="876300" y="3019425"/>
          <a:ext cx="4924425" cy="1905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A theoretical model for multipath signals on the forward and return paths of a WRAN system was developed to assess the range of echoes the WRAN Base station and CPEs will have to cope with.  The expected thermal noise level at the receivers is also calculated to see whether received echoes would be above noise.  Polynomial curve fitting is done to describe the trend of the amplitude of these echoes as a function of their excess delay.
The model can be used to investigate amplitude and excess delay of echoes as a function fothe distance between the Base Station and the CPE and as a function of the signal absorption coefficient of the reflective surfaces. Such surfaces will typically need to be of the size of the first Fresnel zone to provide meaningful reflectivity percentage.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2"/>
        <xdr:cNvSpPr txBox="1">
          <a:spLocks noChangeArrowheads="1"/>
        </xdr:cNvSpPr>
      </xdr:nvSpPr>
      <xdr:spPr>
        <a:xfrm>
          <a:off x="876300" y="5038725"/>
          <a:ext cx="4924425"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&lt;http://standards.ieee.org/guides/bylaws/sb-bylaws.pdf&gt;,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&lt;carl.stevenson@ieee.org&gt;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0.49975</cdr:x>
      <cdr:y>0.49825</cdr:y>
    </cdr:from>
    <cdr:to>
      <cdr:x>0.514</cdr:x>
      <cdr:y>0.532</cdr:y>
    </cdr:to>
    <cdr:sp>
      <cdr:nvSpPr>
        <cdr:cNvPr id="1" name="TextBox 1"/>
        <cdr:cNvSpPr txBox="1">
          <a:spLocks noChangeArrowheads="1"/>
        </cdr:cNvSpPr>
      </cdr:nvSpPr>
      <cdr:spPr>
        <a:xfrm>
          <a:off x="3648075" y="2466975"/>
          <a:ext cx="104775" cy="17145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9525</xdr:colOff>
      <xdr:row>1</xdr:row>
      <xdr:rowOff>0</xdr:rowOff>
    </xdr:from>
    <xdr:to>
      <xdr:col>18</xdr:col>
      <xdr:colOff>266700</xdr:colOff>
      <xdr:row>14</xdr:row>
      <xdr:rowOff>142875</xdr:rowOff>
    </xdr:to>
    <xdr:pic>
      <xdr:nvPicPr>
        <xdr:cNvPr id="1" name="Picture 9"/>
        <xdr:cNvPicPr preferRelativeResize="1">
          <a:picLocks noChangeAspect="1"/>
        </xdr:cNvPicPr>
      </xdr:nvPicPr>
      <xdr:blipFill>
        <a:blip r:embed="rId1"/>
        <a:stretch>
          <a:fillRect/>
        </a:stretch>
      </xdr:blipFill>
      <xdr:spPr>
        <a:xfrm>
          <a:off x="7381875" y="352425"/>
          <a:ext cx="4257675" cy="2305050"/>
        </a:xfrm>
        <a:prstGeom prst="rect">
          <a:avLst/>
        </a:prstGeom>
        <a:noFill/>
        <a:ln w="9525" cmpd="sng">
          <a:noFill/>
        </a:ln>
      </xdr:spPr>
    </xdr:pic>
    <xdr:clientData/>
  </xdr:twoCellAnchor>
  <xdr:twoCellAnchor>
    <xdr:from>
      <xdr:col>19</xdr:col>
      <xdr:colOff>0</xdr:colOff>
      <xdr:row>0</xdr:row>
      <xdr:rowOff>0</xdr:rowOff>
    </xdr:from>
    <xdr:to>
      <xdr:col>31</xdr:col>
      <xdr:colOff>9525</xdr:colOff>
      <xdr:row>26</xdr:row>
      <xdr:rowOff>0</xdr:rowOff>
    </xdr:to>
    <xdr:graphicFrame>
      <xdr:nvGraphicFramePr>
        <xdr:cNvPr id="2" name="Chart 10"/>
        <xdr:cNvGraphicFramePr/>
      </xdr:nvGraphicFramePr>
      <xdr:xfrm>
        <a:off x="11944350" y="0"/>
        <a:ext cx="7496175" cy="4638675"/>
      </xdr:xfrm>
      <a:graphic>
        <a:graphicData uri="http://schemas.openxmlformats.org/drawingml/2006/chart">
          <c:chart xmlns:c="http://schemas.openxmlformats.org/drawingml/2006/chart" r:id="rId2"/>
        </a:graphicData>
      </a:graphic>
    </xdr:graphicFrame>
    <xdr:clientData/>
  </xdr:twoCellAnchor>
  <xdr:twoCellAnchor>
    <xdr:from>
      <xdr:col>19</xdr:col>
      <xdr:colOff>0</xdr:colOff>
      <xdr:row>26</xdr:row>
      <xdr:rowOff>0</xdr:rowOff>
    </xdr:from>
    <xdr:to>
      <xdr:col>31</xdr:col>
      <xdr:colOff>0</xdr:colOff>
      <xdr:row>62</xdr:row>
      <xdr:rowOff>9525</xdr:rowOff>
    </xdr:to>
    <xdr:graphicFrame>
      <xdr:nvGraphicFramePr>
        <xdr:cNvPr id="3" name="Chart 11"/>
        <xdr:cNvGraphicFramePr/>
      </xdr:nvGraphicFramePr>
      <xdr:xfrm>
        <a:off x="11944350" y="4638675"/>
        <a:ext cx="7486650" cy="5981700"/>
      </xdr:xfrm>
      <a:graphic>
        <a:graphicData uri="http://schemas.openxmlformats.org/drawingml/2006/chart">
          <c:chart xmlns:c="http://schemas.openxmlformats.org/drawingml/2006/chart" r:id="rId3"/>
        </a:graphicData>
      </a:graphic>
    </xdr:graphicFrame>
    <xdr:clientData/>
  </xdr:twoCellAnchor>
  <xdr:twoCellAnchor>
    <xdr:from>
      <xdr:col>31</xdr:col>
      <xdr:colOff>0</xdr:colOff>
      <xdr:row>0</xdr:row>
      <xdr:rowOff>0</xdr:rowOff>
    </xdr:from>
    <xdr:to>
      <xdr:col>43</xdr:col>
      <xdr:colOff>0</xdr:colOff>
      <xdr:row>28</xdr:row>
      <xdr:rowOff>0</xdr:rowOff>
    </xdr:to>
    <xdr:graphicFrame>
      <xdr:nvGraphicFramePr>
        <xdr:cNvPr id="4" name="Chart 12"/>
        <xdr:cNvGraphicFramePr/>
      </xdr:nvGraphicFramePr>
      <xdr:xfrm>
        <a:off x="19431000" y="0"/>
        <a:ext cx="7315200" cy="4962525"/>
      </xdr:xfrm>
      <a:graphic>
        <a:graphicData uri="http://schemas.openxmlformats.org/drawingml/2006/chart">
          <c:chart xmlns:c="http://schemas.openxmlformats.org/drawingml/2006/chart" r:id="rId4"/>
        </a:graphicData>
      </a:graphic>
    </xdr:graphicFrame>
    <xdr:clientData/>
  </xdr:twoCellAnchor>
  <xdr:twoCellAnchor>
    <xdr:from>
      <xdr:col>31</xdr:col>
      <xdr:colOff>0</xdr:colOff>
      <xdr:row>28</xdr:row>
      <xdr:rowOff>0</xdr:rowOff>
    </xdr:from>
    <xdr:to>
      <xdr:col>43</xdr:col>
      <xdr:colOff>0</xdr:colOff>
      <xdr:row>57</xdr:row>
      <xdr:rowOff>266700</xdr:rowOff>
    </xdr:to>
    <xdr:graphicFrame>
      <xdr:nvGraphicFramePr>
        <xdr:cNvPr id="5" name="Chart 14"/>
        <xdr:cNvGraphicFramePr/>
      </xdr:nvGraphicFramePr>
      <xdr:xfrm>
        <a:off x="19431000" y="4962525"/>
        <a:ext cx="7315200" cy="4962525"/>
      </xdr:xfrm>
      <a:graphic>
        <a:graphicData uri="http://schemas.openxmlformats.org/drawingml/2006/chart">
          <c:chart xmlns:c="http://schemas.openxmlformats.org/drawingml/2006/chart" r:id="rId5"/>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0.49875</cdr:x>
      <cdr:y>0.497</cdr:y>
    </cdr:from>
    <cdr:to>
      <cdr:x>0.51325</cdr:x>
      <cdr:y>0.53075</cdr:y>
    </cdr:to>
    <cdr:sp>
      <cdr:nvSpPr>
        <cdr:cNvPr id="1" name="TextBox 1"/>
        <cdr:cNvSpPr txBox="1">
          <a:spLocks noChangeArrowheads="1"/>
        </cdr:cNvSpPr>
      </cdr:nvSpPr>
      <cdr:spPr>
        <a:xfrm>
          <a:off x="3648075" y="2457450"/>
          <a:ext cx="104775" cy="17145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9525</xdr:colOff>
      <xdr:row>1</xdr:row>
      <xdr:rowOff>0</xdr:rowOff>
    </xdr:from>
    <xdr:to>
      <xdr:col>18</xdr:col>
      <xdr:colOff>266700</xdr:colOff>
      <xdr:row>14</xdr:row>
      <xdr:rowOff>142875</xdr:rowOff>
    </xdr:to>
    <xdr:pic>
      <xdr:nvPicPr>
        <xdr:cNvPr id="1" name="Picture 1"/>
        <xdr:cNvPicPr preferRelativeResize="1">
          <a:picLocks noChangeAspect="1"/>
        </xdr:cNvPicPr>
      </xdr:nvPicPr>
      <xdr:blipFill>
        <a:blip r:embed="rId1"/>
        <a:stretch>
          <a:fillRect/>
        </a:stretch>
      </xdr:blipFill>
      <xdr:spPr>
        <a:xfrm>
          <a:off x="7381875" y="352425"/>
          <a:ext cx="4257675" cy="2305050"/>
        </a:xfrm>
        <a:prstGeom prst="rect">
          <a:avLst/>
        </a:prstGeom>
        <a:noFill/>
        <a:ln w="9525" cmpd="sng">
          <a:noFill/>
        </a:ln>
      </xdr:spPr>
    </xdr:pic>
    <xdr:clientData/>
  </xdr:twoCellAnchor>
  <xdr:twoCellAnchor>
    <xdr:from>
      <xdr:col>19</xdr:col>
      <xdr:colOff>0</xdr:colOff>
      <xdr:row>0</xdr:row>
      <xdr:rowOff>0</xdr:rowOff>
    </xdr:from>
    <xdr:to>
      <xdr:col>31</xdr:col>
      <xdr:colOff>9525</xdr:colOff>
      <xdr:row>26</xdr:row>
      <xdr:rowOff>0</xdr:rowOff>
    </xdr:to>
    <xdr:graphicFrame>
      <xdr:nvGraphicFramePr>
        <xdr:cNvPr id="2" name="Chart 2"/>
        <xdr:cNvGraphicFramePr/>
      </xdr:nvGraphicFramePr>
      <xdr:xfrm>
        <a:off x="11944350" y="0"/>
        <a:ext cx="7496175" cy="4638675"/>
      </xdr:xfrm>
      <a:graphic>
        <a:graphicData uri="http://schemas.openxmlformats.org/drawingml/2006/chart">
          <c:chart xmlns:c="http://schemas.openxmlformats.org/drawingml/2006/chart" r:id="rId2"/>
        </a:graphicData>
      </a:graphic>
    </xdr:graphicFrame>
    <xdr:clientData/>
  </xdr:twoCellAnchor>
  <xdr:twoCellAnchor>
    <xdr:from>
      <xdr:col>19</xdr:col>
      <xdr:colOff>0</xdr:colOff>
      <xdr:row>26</xdr:row>
      <xdr:rowOff>0</xdr:rowOff>
    </xdr:from>
    <xdr:to>
      <xdr:col>31</xdr:col>
      <xdr:colOff>0</xdr:colOff>
      <xdr:row>62</xdr:row>
      <xdr:rowOff>9525</xdr:rowOff>
    </xdr:to>
    <xdr:graphicFrame>
      <xdr:nvGraphicFramePr>
        <xdr:cNvPr id="3" name="Chart 3"/>
        <xdr:cNvGraphicFramePr/>
      </xdr:nvGraphicFramePr>
      <xdr:xfrm>
        <a:off x="11944350" y="4638675"/>
        <a:ext cx="7486650" cy="5981700"/>
      </xdr:xfrm>
      <a:graphic>
        <a:graphicData uri="http://schemas.openxmlformats.org/drawingml/2006/chart">
          <c:chart xmlns:c="http://schemas.openxmlformats.org/drawingml/2006/chart" r:id="rId3"/>
        </a:graphicData>
      </a:graphic>
    </xdr:graphicFrame>
    <xdr:clientData/>
  </xdr:twoCellAnchor>
  <xdr:twoCellAnchor>
    <xdr:from>
      <xdr:col>31</xdr:col>
      <xdr:colOff>0</xdr:colOff>
      <xdr:row>0</xdr:row>
      <xdr:rowOff>0</xdr:rowOff>
    </xdr:from>
    <xdr:to>
      <xdr:col>43</xdr:col>
      <xdr:colOff>0</xdr:colOff>
      <xdr:row>28</xdr:row>
      <xdr:rowOff>0</xdr:rowOff>
    </xdr:to>
    <xdr:graphicFrame>
      <xdr:nvGraphicFramePr>
        <xdr:cNvPr id="4" name="Chart 4"/>
        <xdr:cNvGraphicFramePr/>
      </xdr:nvGraphicFramePr>
      <xdr:xfrm>
        <a:off x="19431000" y="0"/>
        <a:ext cx="7315200" cy="4962525"/>
      </xdr:xfrm>
      <a:graphic>
        <a:graphicData uri="http://schemas.openxmlformats.org/drawingml/2006/chart">
          <c:chart xmlns:c="http://schemas.openxmlformats.org/drawingml/2006/chart" r:id="rId4"/>
        </a:graphicData>
      </a:graphic>
    </xdr:graphicFrame>
    <xdr:clientData/>
  </xdr:twoCellAnchor>
  <xdr:twoCellAnchor>
    <xdr:from>
      <xdr:col>31</xdr:col>
      <xdr:colOff>0</xdr:colOff>
      <xdr:row>28</xdr:row>
      <xdr:rowOff>0</xdr:rowOff>
    </xdr:from>
    <xdr:to>
      <xdr:col>43</xdr:col>
      <xdr:colOff>0</xdr:colOff>
      <xdr:row>57</xdr:row>
      <xdr:rowOff>266700</xdr:rowOff>
    </xdr:to>
    <xdr:graphicFrame>
      <xdr:nvGraphicFramePr>
        <xdr:cNvPr id="5" name="Chart 5"/>
        <xdr:cNvGraphicFramePr/>
      </xdr:nvGraphicFramePr>
      <xdr:xfrm>
        <a:off x="19431000" y="4962525"/>
        <a:ext cx="7315200" cy="4962525"/>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zoomScale="75" zoomScaleNormal="75" workbookViewId="0" topLeftCell="A1">
      <selection activeCell="I7" sqref="I7"/>
    </sheetView>
  </sheetViews>
  <sheetFormatPr defaultColWidth="9.140625" defaultRowHeight="12.75"/>
  <cols>
    <col min="1" max="1" width="13.140625" style="1" customWidth="1"/>
    <col min="2" max="2" width="10.421875" style="1" customWidth="1"/>
    <col min="3" max="16384" width="9.140625" style="1" customWidth="1"/>
  </cols>
  <sheetData>
    <row r="1" ht="18.75">
      <c r="B1" s="2" t="s">
        <v>0</v>
      </c>
    </row>
    <row r="2" ht="18.75">
      <c r="B2" s="2" t="s">
        <v>1</v>
      </c>
    </row>
    <row r="3" spans="1:2" ht="18.75">
      <c r="A3" s="1" t="s">
        <v>2</v>
      </c>
      <c r="B3" s="2" t="s">
        <v>68</v>
      </c>
    </row>
    <row r="4" spans="1:6" ht="18.75">
      <c r="A4" s="1" t="s">
        <v>3</v>
      </c>
      <c r="B4" s="3" t="s">
        <v>69</v>
      </c>
      <c r="F4" s="4"/>
    </row>
    <row r="5" spans="1:2" ht="15.75">
      <c r="A5" s="1" t="s">
        <v>4</v>
      </c>
      <c r="B5" s="5" t="s">
        <v>5</v>
      </c>
    </row>
    <row r="6" s="6" customFormat="1" ht="16.5" thickBot="1"/>
    <row r="7" spans="1:2" s="7" customFormat="1" ht="18.75">
      <c r="A7" s="7" t="s">
        <v>6</v>
      </c>
      <c r="B7" s="8" t="s">
        <v>44</v>
      </c>
    </row>
    <row r="8" spans="1:2" ht="15.75">
      <c r="A8" s="1" t="s">
        <v>7</v>
      </c>
      <c r="B8" s="5" t="s">
        <v>70</v>
      </c>
    </row>
    <row r="9" spans="1:9" ht="15.75">
      <c r="A9" s="1" t="s">
        <v>8</v>
      </c>
      <c r="B9" s="5" t="s">
        <v>9</v>
      </c>
      <c r="C9" s="5" t="s">
        <v>10</v>
      </c>
      <c r="D9" s="5"/>
      <c r="E9" s="5"/>
      <c r="F9" s="5"/>
      <c r="G9" s="5"/>
      <c r="H9" s="5"/>
      <c r="I9" s="5"/>
    </row>
    <row r="10" spans="2:9" ht="15.75">
      <c r="B10" s="5" t="s">
        <v>11</v>
      </c>
      <c r="C10" s="5" t="s">
        <v>12</v>
      </c>
      <c r="D10" s="5"/>
      <c r="E10" s="5"/>
      <c r="F10" s="5"/>
      <c r="G10" s="5"/>
      <c r="H10" s="5"/>
      <c r="I10" s="5"/>
    </row>
    <row r="11" spans="2:9" ht="15.75">
      <c r="B11" s="5" t="s">
        <v>13</v>
      </c>
      <c r="C11" s="5" t="s">
        <v>14</v>
      </c>
      <c r="D11" s="5"/>
      <c r="E11" s="5"/>
      <c r="F11" s="5"/>
      <c r="G11" s="5"/>
      <c r="H11" s="5"/>
      <c r="I11" s="5"/>
    </row>
    <row r="12" spans="2:9" ht="15.75">
      <c r="B12" s="5" t="s">
        <v>15</v>
      </c>
      <c r="C12" s="5" t="s">
        <v>16</v>
      </c>
      <c r="D12" s="5"/>
      <c r="E12" s="5"/>
      <c r="F12" s="5"/>
      <c r="G12" s="5"/>
      <c r="H12" s="5"/>
      <c r="I12" s="5"/>
    </row>
    <row r="13" spans="2:9" ht="15.75">
      <c r="B13" s="5" t="s">
        <v>17</v>
      </c>
      <c r="C13" s="5" t="s">
        <v>18</v>
      </c>
      <c r="D13" s="5"/>
      <c r="E13" s="5"/>
      <c r="F13" s="5"/>
      <c r="G13" s="5"/>
      <c r="H13" s="5"/>
      <c r="I13" s="5"/>
    </row>
    <row r="14" spans="2:9" ht="15.75">
      <c r="B14" s="5" t="s">
        <v>19</v>
      </c>
      <c r="C14" s="9" t="s">
        <v>20</v>
      </c>
      <c r="D14" s="5"/>
      <c r="E14" s="5"/>
      <c r="F14" s="5"/>
      <c r="G14" s="5"/>
      <c r="H14" s="5"/>
      <c r="I14" s="5"/>
    </row>
    <row r="15" ht="15.75">
      <c r="A15" s="1" t="s">
        <v>21</v>
      </c>
    </row>
    <row r="27" spans="1:5" ht="15.75" customHeight="1">
      <c r="A27" s="10"/>
      <c r="B27" s="71"/>
      <c r="C27" s="71"/>
      <c r="D27" s="71"/>
      <c r="E27" s="71"/>
    </row>
    <row r="28" spans="1:5" ht="15.75" customHeight="1">
      <c r="A28" s="7"/>
      <c r="B28" s="11"/>
      <c r="C28" s="11"/>
      <c r="D28" s="11"/>
      <c r="E28" s="11"/>
    </row>
    <row r="29" spans="1:5" ht="15.75" customHeight="1">
      <c r="A29" s="7"/>
      <c r="B29" s="70"/>
      <c r="C29" s="70"/>
      <c r="D29" s="70"/>
      <c r="E29" s="70"/>
    </row>
    <row r="30" spans="1:5" ht="15.75" customHeight="1">
      <c r="A30" s="7"/>
      <c r="B30" s="11"/>
      <c r="C30" s="11"/>
      <c r="D30" s="11"/>
      <c r="E30" s="11"/>
    </row>
    <row r="31" spans="1:5" ht="15.75" customHeight="1">
      <c r="A31" s="7"/>
      <c r="B31" s="70"/>
      <c r="C31" s="70"/>
      <c r="D31" s="70"/>
      <c r="E31" s="70"/>
    </row>
    <row r="32" spans="2:5" ht="15.75" customHeight="1">
      <c r="B32" s="70"/>
      <c r="C32" s="70"/>
      <c r="D32" s="70"/>
      <c r="E32" s="70"/>
    </row>
    <row r="33" ht="15.75" customHeight="1"/>
    <row r="34" ht="15.75" customHeight="1"/>
    <row r="35" ht="15.75" customHeight="1"/>
  </sheetData>
  <mergeCells count="3">
    <mergeCell ref="B29:E29"/>
    <mergeCell ref="B27:E27"/>
    <mergeCell ref="B31:E32"/>
  </mergeCells>
  <hyperlinks>
    <hyperlink ref="C14" r:id="rId1" display="gerald.chouinard@crc.ca"/>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dimension ref="A1:AD847"/>
  <sheetViews>
    <sheetView zoomScale="75" zoomScaleNormal="75" workbookViewId="0" topLeftCell="A1">
      <selection activeCell="S2" sqref="S2"/>
    </sheetView>
  </sheetViews>
  <sheetFormatPr defaultColWidth="9.140625" defaultRowHeight="12.75"/>
  <cols>
    <col min="1" max="1" width="18.7109375" style="17" customWidth="1"/>
    <col min="2" max="2" width="11.7109375" style="17" customWidth="1"/>
    <col min="3" max="3" width="10.421875" style="17" customWidth="1"/>
    <col min="4" max="4" width="9.7109375" style="17" customWidth="1"/>
    <col min="5" max="19" width="8.57421875" style="17" customWidth="1"/>
    <col min="20" max="28" width="9.140625" style="17" customWidth="1"/>
    <col min="29" max="30" width="10.421875" style="17" customWidth="1"/>
    <col min="31" max="16384" width="9.140625" style="17" customWidth="1"/>
  </cols>
  <sheetData>
    <row r="1" spans="1:19" ht="27.75" customHeight="1">
      <c r="A1" s="80" t="s">
        <v>45</v>
      </c>
      <c r="B1" s="80"/>
      <c r="C1" s="80"/>
      <c r="D1" s="80"/>
      <c r="E1" s="80"/>
      <c r="F1" s="80"/>
      <c r="G1" s="80"/>
      <c r="H1" s="80"/>
      <c r="I1" s="80"/>
      <c r="J1" s="80"/>
      <c r="K1" s="80"/>
      <c r="L1" s="80"/>
      <c r="M1" s="80"/>
      <c r="N1" s="80"/>
      <c r="O1" s="80"/>
      <c r="P1" s="80"/>
      <c r="Q1" s="80"/>
      <c r="R1" s="80"/>
      <c r="S1" s="80"/>
    </row>
    <row r="2" spans="20:24" ht="13.5" thickBot="1">
      <c r="T2" s="18"/>
      <c r="U2" s="18"/>
      <c r="V2" s="18"/>
      <c r="W2" s="18"/>
      <c r="X2" s="18"/>
    </row>
    <row r="3" spans="1:24" ht="12.75">
      <c r="A3" s="22" t="s">
        <v>54</v>
      </c>
      <c r="B3" s="23"/>
      <c r="C3" s="36">
        <v>10</v>
      </c>
      <c r="D3" s="24" t="s">
        <v>48</v>
      </c>
      <c r="T3" s="18"/>
      <c r="U3" s="18"/>
      <c r="V3" s="18"/>
      <c r="W3" s="18"/>
      <c r="X3" s="18"/>
    </row>
    <row r="4" spans="1:24" ht="13.5" thickBot="1">
      <c r="A4" s="25" t="s">
        <v>47</v>
      </c>
      <c r="B4" s="26"/>
      <c r="C4" s="37">
        <v>0.1</v>
      </c>
      <c r="D4" s="27"/>
      <c r="T4" s="18"/>
      <c r="U4" s="12"/>
      <c r="V4" s="18"/>
      <c r="W4" s="18"/>
      <c r="X4" s="12"/>
    </row>
    <row r="5" spans="8:24" ht="12.75">
      <c r="H5" s="87" t="s">
        <v>66</v>
      </c>
      <c r="I5" s="87"/>
      <c r="J5" s="87"/>
      <c r="T5" s="18"/>
      <c r="U5" s="12"/>
      <c r="V5" s="18"/>
      <c r="W5" s="18"/>
      <c r="X5" s="12"/>
    </row>
    <row r="6" spans="8:24" ht="12.75">
      <c r="H6" s="81" t="s">
        <v>51</v>
      </c>
      <c r="I6" s="82"/>
      <c r="J6" s="20">
        <f>(($C$3-$C$18)/($C$3+$C$18))/TAN($A$20*PI()/360)</f>
        <v>20.722454543818706</v>
      </c>
      <c r="W6" s="18"/>
      <c r="X6" s="12"/>
    </row>
    <row r="7" spans="8:24" ht="13.5" thickBot="1">
      <c r="H7" s="83" t="s">
        <v>52</v>
      </c>
      <c r="I7" s="84"/>
      <c r="J7" s="21">
        <f>2*ATAN((($C$3-$C$18)/($C$3+$C$18))/TAN($A$20*PI()/360))</f>
        <v>3.0451538036383576</v>
      </c>
      <c r="W7" s="18"/>
      <c r="X7" s="12"/>
    </row>
    <row r="8" spans="1:24" ht="13.5" thickBot="1">
      <c r="A8" s="45" t="s">
        <v>35</v>
      </c>
      <c r="B8" s="46"/>
      <c r="C8" s="46"/>
      <c r="D8" s="46" t="s">
        <v>33</v>
      </c>
      <c r="E8" s="47"/>
      <c r="H8" s="83" t="s">
        <v>49</v>
      </c>
      <c r="I8" s="84"/>
      <c r="J8" s="21">
        <f>((PI()-$A$20*PI()/180)+(2*ATAN((($C$3-$C$18)/($C$3+$C$18))/TAN($A$20*PI()/360))))/2</f>
        <v>3.049739997314217</v>
      </c>
      <c r="W8" s="18"/>
      <c r="X8" s="12"/>
    </row>
    <row r="9" spans="8:24" ht="12.75">
      <c r="H9" s="83" t="s">
        <v>49</v>
      </c>
      <c r="I9" s="84"/>
      <c r="J9" s="21">
        <f>(PI()/2*(1-$A$20/180)+ATAN((($C$3-$C$18)/($C$3+$C$18))/TAN($A$20*PI()/360)))</f>
        <v>3.049739997314217</v>
      </c>
      <c r="W9" s="18"/>
      <c r="X9" s="12"/>
    </row>
    <row r="10" spans="8:24" ht="13.5" thickBot="1">
      <c r="H10" s="83" t="s">
        <v>50</v>
      </c>
      <c r="I10" s="84"/>
      <c r="J10" s="21">
        <f>$C$3*SIN($A$20*PI()/180)/SIN((PI()/2*(1-$A$20/180)+ATAN((($C$3-$C$18)/($C$3+$C$18))/TAN($A$20*PI()/360))))</f>
        <v>9.502002579408334</v>
      </c>
      <c r="W10" s="18"/>
      <c r="X10" s="12"/>
    </row>
    <row r="11" spans="1:24" ht="12.75">
      <c r="A11" s="88" t="s">
        <v>60</v>
      </c>
      <c r="B11" s="89"/>
      <c r="C11" s="89"/>
      <c r="D11" s="67" t="s">
        <v>62</v>
      </c>
      <c r="E11" s="67"/>
      <c r="F11" s="29" t="s">
        <v>59</v>
      </c>
      <c r="H11" s="85" t="s">
        <v>53</v>
      </c>
      <c r="I11" s="86"/>
      <c r="J11" s="13">
        <f>C$18+$C$3*SIN($A$20*PI()/180)/SIN((PI()/2*(1-$A$20/180)+ATAN((($C$3-$C$18)/($C$3+$C$18))/TAN($A$20*PI()/360))))</f>
        <v>10.002002579408334</v>
      </c>
      <c r="W11" s="18"/>
      <c r="X11" s="12"/>
    </row>
    <row r="12" spans="1:24" ht="12.75">
      <c r="A12" s="76" t="s">
        <v>63</v>
      </c>
      <c r="B12" s="77"/>
      <c r="C12" s="77"/>
      <c r="D12" s="75">
        <v>5</v>
      </c>
      <c r="E12" s="75"/>
      <c r="F12" s="31"/>
      <c r="T12" s="18"/>
      <c r="U12" s="12"/>
      <c r="V12" s="18"/>
      <c r="W12" s="18"/>
      <c r="X12" s="12"/>
    </row>
    <row r="13" spans="1:24" ht="13.5" thickBot="1">
      <c r="A13" s="72" t="s">
        <v>64</v>
      </c>
      <c r="B13" s="73"/>
      <c r="C13" s="73"/>
      <c r="D13" s="74">
        <v>16</v>
      </c>
      <c r="E13" s="74"/>
      <c r="F13" s="30" t="s">
        <v>59</v>
      </c>
      <c r="T13" s="18"/>
      <c r="U13" s="12"/>
      <c r="V13" s="18"/>
      <c r="W13" s="18"/>
      <c r="X13" s="12"/>
    </row>
    <row r="14" spans="1:24" ht="12.75">
      <c r="A14" s="62"/>
      <c r="B14" s="63"/>
      <c r="C14" s="63"/>
      <c r="D14" s="44"/>
      <c r="E14" s="44"/>
      <c r="F14" s="43"/>
      <c r="T14" s="18"/>
      <c r="U14" s="12"/>
      <c r="V14" s="18"/>
      <c r="W14" s="18"/>
      <c r="X14" s="12"/>
    </row>
    <row r="15" spans="1:24" ht="12.75">
      <c r="A15" s="62"/>
      <c r="B15" s="63"/>
      <c r="C15" s="63"/>
      <c r="D15" s="44"/>
      <c r="E15" s="44"/>
      <c r="F15" s="43"/>
      <c r="T15" s="18"/>
      <c r="U15" s="12"/>
      <c r="V15" s="18"/>
      <c r="W15" s="18"/>
      <c r="X15" s="12"/>
    </row>
    <row r="16" spans="20:24" ht="12.75">
      <c r="T16" s="18"/>
      <c r="U16" s="12"/>
      <c r="V16" s="18"/>
      <c r="W16" s="18"/>
      <c r="X16" s="12"/>
    </row>
    <row r="17" spans="1:19" s="28" customFormat="1" ht="27" customHeight="1">
      <c r="A17" s="78" t="s">
        <v>67</v>
      </c>
      <c r="B17" s="49"/>
      <c r="C17" s="49"/>
      <c r="D17" s="49"/>
      <c r="E17" s="49"/>
      <c r="F17" s="49"/>
      <c r="G17" s="49"/>
      <c r="H17" s="50" t="s">
        <v>56</v>
      </c>
      <c r="I17" s="49"/>
      <c r="J17" s="49"/>
      <c r="K17" s="49"/>
      <c r="L17" s="49"/>
      <c r="M17" s="49"/>
      <c r="N17" s="49"/>
      <c r="O17" s="49"/>
      <c r="P17" s="49"/>
      <c r="Q17" s="49"/>
      <c r="R17" s="49"/>
      <c r="S17" s="51"/>
    </row>
    <row r="18" spans="1:30" ht="12.75">
      <c r="A18" s="79"/>
      <c r="B18" s="57">
        <v>0.1</v>
      </c>
      <c r="C18" s="57">
        <v>0.5</v>
      </c>
      <c r="D18" s="57">
        <v>1</v>
      </c>
      <c r="E18" s="57">
        <v>5</v>
      </c>
      <c r="F18" s="57">
        <v>10</v>
      </c>
      <c r="G18" s="57">
        <v>15</v>
      </c>
      <c r="H18" s="57">
        <v>20</v>
      </c>
      <c r="I18" s="57">
        <v>25</v>
      </c>
      <c r="J18" s="57">
        <v>30</v>
      </c>
      <c r="K18" s="57">
        <v>35</v>
      </c>
      <c r="L18" s="57">
        <v>40</v>
      </c>
      <c r="M18" s="57">
        <v>45</v>
      </c>
      <c r="N18" s="57">
        <v>50</v>
      </c>
      <c r="O18" s="57">
        <v>60</v>
      </c>
      <c r="P18" s="57">
        <v>70</v>
      </c>
      <c r="Q18" s="57">
        <v>80</v>
      </c>
      <c r="R18" s="57">
        <v>90</v>
      </c>
      <c r="S18" s="58">
        <v>100</v>
      </c>
      <c r="T18" s="18"/>
      <c r="U18" s="18"/>
      <c r="V18" s="18"/>
      <c r="W18" s="18"/>
      <c r="X18" s="18"/>
      <c r="Z18" s="18"/>
      <c r="AA18" s="18"/>
      <c r="AC18" s="18"/>
      <c r="AD18" s="18"/>
    </row>
    <row r="19" spans="1:30" ht="12.75">
      <c r="A19" s="59">
        <v>0.0001</v>
      </c>
      <c r="B19" s="60">
        <f aca="true" t="shared" si="0" ref="B19:K28">B$18+$C$3*SIN($A19*PI()/180)/SIN((PI()/2*(1-$A19/180)+ATAN((($C$3-B$18)/($C$3+B$18))/TAN($A19*PI()/360))))</f>
        <v>10.000000000169187</v>
      </c>
      <c r="C19" s="60">
        <f t="shared" si="0"/>
        <v>10.000000000600377</v>
      </c>
      <c r="D19" s="60">
        <f t="shared" si="0"/>
        <v>9.999999999799444</v>
      </c>
      <c r="E19" s="60">
        <f t="shared" si="0"/>
        <v>10.000000000417659</v>
      </c>
      <c r="F19" s="60">
        <f t="shared" si="0"/>
        <v>10.00001745329252</v>
      </c>
      <c r="G19" s="60">
        <f t="shared" si="0"/>
        <v>19.999999999957037</v>
      </c>
      <c r="H19" s="60">
        <f t="shared" si="0"/>
        <v>29.999999999898844</v>
      </c>
      <c r="I19" s="60">
        <f t="shared" si="0"/>
        <v>39.99999999888987</v>
      </c>
      <c r="J19" s="60">
        <f t="shared" si="0"/>
        <v>49.999999997245624</v>
      </c>
      <c r="K19" s="60">
        <f t="shared" si="0"/>
        <v>59.99999999655589</v>
      </c>
      <c r="L19" s="60">
        <f aca="true" t="shared" si="1" ref="L19:S28">L$18+$C$3*SIN($A19*PI()/180)/SIN((PI()/2*(1-$A19/180)+ATAN((($C$3-L$18)/($C$3+L$18))/TAN($A19*PI()/360))))</f>
        <v>70.00000000349965</v>
      </c>
      <c r="M19" s="60">
        <f t="shared" si="1"/>
        <v>79.99999999295048</v>
      </c>
      <c r="N19" s="60">
        <f t="shared" si="1"/>
        <v>90.00000000466522</v>
      </c>
      <c r="O19" s="60">
        <f t="shared" si="1"/>
        <v>109.99999999310873</v>
      </c>
      <c r="P19" s="60">
        <f t="shared" si="1"/>
        <v>130.00000000699677</v>
      </c>
      <c r="Q19" s="60">
        <f t="shared" si="1"/>
        <v>150.0000000170682</v>
      </c>
      <c r="R19" s="60">
        <f t="shared" si="1"/>
        <v>170.00000000932855</v>
      </c>
      <c r="S19" s="61">
        <f t="shared" si="1"/>
        <v>189.9999999417945</v>
      </c>
      <c r="T19" s="18"/>
      <c r="U19" s="18"/>
      <c r="V19" s="18"/>
      <c r="W19" s="18"/>
      <c r="X19" s="18"/>
      <c r="Z19" s="18"/>
      <c r="AA19" s="18"/>
      <c r="AC19" s="18"/>
      <c r="AD19" s="18"/>
    </row>
    <row r="20" spans="1:30" ht="12.75">
      <c r="A20" s="52">
        <v>5</v>
      </c>
      <c r="B20" s="19">
        <f t="shared" si="0"/>
        <v>10.000384366468607</v>
      </c>
      <c r="C20" s="19">
        <f t="shared" si="0"/>
        <v>10.002002579408334</v>
      </c>
      <c r="D20" s="19">
        <f t="shared" si="0"/>
        <v>10.004227120534257</v>
      </c>
      <c r="E20" s="19">
        <f t="shared" si="0"/>
        <v>10.037909307522854</v>
      </c>
      <c r="F20" s="19">
        <f t="shared" si="0"/>
        <v>10.87238774730672</v>
      </c>
      <c r="G20" s="19">
        <f t="shared" si="0"/>
        <v>20.112884760336023</v>
      </c>
      <c r="H20" s="19">
        <f t="shared" si="0"/>
        <v>30.075818615045705</v>
      </c>
      <c r="I20" s="19">
        <f t="shared" si="0"/>
        <v>40.06328818532417</v>
      </c>
      <c r="J20" s="19">
        <f t="shared" si="0"/>
        <v>50.056998308444655</v>
      </c>
      <c r="K20" s="19">
        <f t="shared" si="0"/>
        <v>60.05321758448956</v>
      </c>
      <c r="L20" s="19">
        <f t="shared" si="1"/>
        <v>70.0506945265264</v>
      </c>
      <c r="M20" s="19">
        <f t="shared" si="1"/>
        <v>80.04889116245243</v>
      </c>
      <c r="N20" s="19">
        <f t="shared" si="1"/>
        <v>90.04753802555487</v>
      </c>
      <c r="O20" s="19">
        <f t="shared" si="1"/>
        <v>110.04564279025593</v>
      </c>
      <c r="P20" s="19">
        <f t="shared" si="1"/>
        <v>130.04437877663105</v>
      </c>
      <c r="Q20" s="19">
        <f t="shared" si="1"/>
        <v>150.04347566371308</v>
      </c>
      <c r="R20" s="19">
        <f t="shared" si="1"/>
        <v>170.04279819843208</v>
      </c>
      <c r="S20" s="53">
        <f t="shared" si="1"/>
        <v>190.04227120534267</v>
      </c>
      <c r="T20" s="18"/>
      <c r="U20" s="18"/>
      <c r="V20" s="18"/>
      <c r="W20" s="18"/>
      <c r="X20" s="18"/>
      <c r="Z20" s="18"/>
      <c r="AA20" s="18"/>
      <c r="AC20" s="18"/>
      <c r="AD20" s="18"/>
    </row>
    <row r="21" spans="1:30" ht="12.75">
      <c r="A21" s="52">
        <v>10</v>
      </c>
      <c r="B21" s="19">
        <f t="shared" si="0"/>
        <v>10.001534451486574</v>
      </c>
      <c r="C21" s="19">
        <f t="shared" si="0"/>
        <v>10.00799255731082</v>
      </c>
      <c r="D21" s="19">
        <f t="shared" si="0"/>
        <v>10.016864473848749</v>
      </c>
      <c r="E21" s="19">
        <f t="shared" si="0"/>
        <v>10.149681999772334</v>
      </c>
      <c r="F21" s="19">
        <f t="shared" si="0"/>
        <v>11.743114854953163</v>
      </c>
      <c r="G21" s="19">
        <f t="shared" si="0"/>
        <v>20.43669698404625</v>
      </c>
      <c r="H21" s="19">
        <f t="shared" si="0"/>
        <v>30.29936399954468</v>
      </c>
      <c r="I21" s="19">
        <f t="shared" si="0"/>
        <v>40.251102369792704</v>
      </c>
      <c r="J21" s="19">
        <f t="shared" si="0"/>
        <v>50.22660001563971</v>
      </c>
      <c r="K21" s="19">
        <f t="shared" si="0"/>
        <v>60.21179432113979</v>
      </c>
      <c r="L21" s="19">
        <f t="shared" si="1"/>
        <v>70.20188400729725</v>
      </c>
      <c r="M21" s="19">
        <f t="shared" si="1"/>
        <v>80.19478686238942</v>
      </c>
      <c r="N21" s="19">
        <f t="shared" si="1"/>
        <v>90.18945442510766</v>
      </c>
      <c r="O21" s="19">
        <f t="shared" si="1"/>
        <v>110.18197581189253</v>
      </c>
      <c r="P21" s="19">
        <f t="shared" si="1"/>
        <v>130.1769818600348</v>
      </c>
      <c r="Q21" s="19">
        <f t="shared" si="1"/>
        <v>150.17341088461143</v>
      </c>
      <c r="R21" s="19">
        <f t="shared" si="1"/>
        <v>170.17073059775686</v>
      </c>
      <c r="S21" s="53">
        <f t="shared" si="1"/>
        <v>190.16864473848844</v>
      </c>
      <c r="T21" s="18"/>
      <c r="U21" s="18"/>
      <c r="V21" s="18"/>
      <c r="W21" s="18"/>
      <c r="X21" s="18"/>
      <c r="Z21" s="18"/>
      <c r="AA21" s="18"/>
      <c r="AC21" s="18"/>
      <c r="AD21" s="18"/>
    </row>
    <row r="22" spans="1:24" ht="12.75">
      <c r="A22" s="52">
        <v>15</v>
      </c>
      <c r="B22" s="19">
        <f t="shared" si="0"/>
        <v>10.003441237641677</v>
      </c>
      <c r="C22" s="19">
        <f t="shared" si="0"/>
        <v>10.017916880132391</v>
      </c>
      <c r="D22" s="19">
        <f t="shared" si="0"/>
        <v>10.03778089324025</v>
      </c>
      <c r="E22" s="19">
        <f t="shared" si="0"/>
        <v>10.32986091479817</v>
      </c>
      <c r="F22" s="19">
        <f t="shared" si="0"/>
        <v>12.610523844401031</v>
      </c>
      <c r="G22" s="19">
        <f t="shared" si="0"/>
        <v>20.934833789861308</v>
      </c>
      <c r="H22" s="19">
        <f t="shared" si="0"/>
        <v>30.659721829596343</v>
      </c>
      <c r="I22" s="19">
        <f t="shared" si="0"/>
        <v>40.55754115711947</v>
      </c>
      <c r="J22" s="19">
        <f t="shared" si="0"/>
        <v>50.504743456736065</v>
      </c>
      <c r="K22" s="19">
        <f t="shared" si="0"/>
        <v>60.4725719470503</v>
      </c>
      <c r="L22" s="19">
        <f t="shared" si="1"/>
        <v>70.45093330209684</v>
      </c>
      <c r="M22" s="19">
        <f t="shared" si="1"/>
        <v>80.43538847451573</v>
      </c>
      <c r="N22" s="19">
        <f t="shared" si="1"/>
        <v>90.4236833268684</v>
      </c>
      <c r="O22" s="19">
        <f t="shared" si="1"/>
        <v>110.40723170789212</v>
      </c>
      <c r="P22" s="19">
        <f t="shared" si="1"/>
        <v>130.39622374946404</v>
      </c>
      <c r="Q22" s="19">
        <f t="shared" si="1"/>
        <v>150.38834191780307</v>
      </c>
      <c r="R22" s="19">
        <f t="shared" si="1"/>
        <v>170.3824204206349</v>
      </c>
      <c r="S22" s="53">
        <f t="shared" si="1"/>
        <v>190.37780893240273</v>
      </c>
      <c r="T22" s="18"/>
      <c r="U22" s="18"/>
      <c r="V22" s="18"/>
      <c r="W22" s="18"/>
      <c r="X22" s="18"/>
    </row>
    <row r="23" spans="1:24" ht="12.75">
      <c r="A23" s="52">
        <v>20</v>
      </c>
      <c r="B23" s="19">
        <f t="shared" si="0"/>
        <v>10.006089781464143</v>
      </c>
      <c r="C23" s="19">
        <f t="shared" si="0"/>
        <v>10.031687877398255</v>
      </c>
      <c r="D23" s="19">
        <f t="shared" si="0"/>
        <v>10.066760589332985</v>
      </c>
      <c r="E23" s="19">
        <f t="shared" si="0"/>
        <v>10.570524025745616</v>
      </c>
      <c r="F23" s="19">
        <f t="shared" si="0"/>
        <v>13.472963553338607</v>
      </c>
      <c r="G23" s="19">
        <f t="shared" si="0"/>
        <v>21.564465992312513</v>
      </c>
      <c r="H23" s="19">
        <f t="shared" si="0"/>
        <v>31.141048051491232</v>
      </c>
      <c r="I23" s="19">
        <f t="shared" si="0"/>
        <v>40.973530906066</v>
      </c>
      <c r="J23" s="19">
        <f t="shared" si="0"/>
        <v>50.88502878926566</v>
      </c>
      <c r="K23" s="19">
        <f t="shared" si="0"/>
        <v>60.830508424145776</v>
      </c>
      <c r="L23" s="19">
        <f t="shared" si="1"/>
        <v>70.79360166286618</v>
      </c>
      <c r="M23" s="19">
        <f t="shared" si="1"/>
        <v>80.76697696608821</v>
      </c>
      <c r="N23" s="19">
        <f t="shared" si="1"/>
        <v>90.74686956336765</v>
      </c>
      <c r="O23" s="19">
        <f t="shared" si="1"/>
        <v>110.71852575792126</v>
      </c>
      <c r="P23" s="19">
        <f t="shared" si="1"/>
        <v>130.69950848977055</v>
      </c>
      <c r="Q23" s="19">
        <f t="shared" si="1"/>
        <v>150.68586709337694</v>
      </c>
      <c r="R23" s="19">
        <f t="shared" si="1"/>
        <v>170.67560525081538</v>
      </c>
      <c r="S23" s="53">
        <f t="shared" si="1"/>
        <v>190.66760589333012</v>
      </c>
      <c r="T23" s="18"/>
      <c r="U23" s="18"/>
      <c r="V23" s="18"/>
      <c r="W23" s="18"/>
      <c r="X23" s="18"/>
    </row>
    <row r="24" spans="1:24" ht="12.75">
      <c r="A24" s="52">
        <v>25</v>
      </c>
      <c r="B24" s="19">
        <f t="shared" si="0"/>
        <v>10.009459340747435</v>
      </c>
      <c r="C24" s="19">
        <f t="shared" si="0"/>
        <v>10.049184369862877</v>
      </c>
      <c r="D24" s="19">
        <f t="shared" si="0"/>
        <v>10.103507250464903</v>
      </c>
      <c r="E24" s="19">
        <f t="shared" si="0"/>
        <v>10.86252686956188</v>
      </c>
      <c r="F24" s="19">
        <f t="shared" si="0"/>
        <v>14.328792278762059</v>
      </c>
      <c r="G24" s="19">
        <f t="shared" si="0"/>
        <v>22.287500524116965</v>
      </c>
      <c r="H24" s="19">
        <f t="shared" si="0"/>
        <v>31.72505373912376</v>
      </c>
      <c r="I24" s="19">
        <f t="shared" si="0"/>
        <v>41.48775625977274</v>
      </c>
      <c r="J24" s="19">
        <f t="shared" si="0"/>
        <v>51.35919773254628</v>
      </c>
      <c r="K24" s="19">
        <f t="shared" si="0"/>
        <v>61.27897541903691</v>
      </c>
      <c r="L24" s="19">
        <f t="shared" si="1"/>
        <v>71.22424971669746</v>
      </c>
      <c r="M24" s="19">
        <f t="shared" si="1"/>
        <v>81.18456841896855</v>
      </c>
      <c r="N24" s="19">
        <f t="shared" si="1"/>
        <v>91.15449201440049</v>
      </c>
      <c r="O24" s="19">
        <f t="shared" si="1"/>
        <v>111.11194239662606</v>
      </c>
      <c r="P24" s="19">
        <f t="shared" si="1"/>
        <v>131.08329639229277</v>
      </c>
      <c r="Q24" s="19">
        <f t="shared" si="1"/>
        <v>151.06270147370813</v>
      </c>
      <c r="R24" s="19">
        <f t="shared" si="1"/>
        <v>171.04718368539417</v>
      </c>
      <c r="S24" s="53">
        <f t="shared" si="1"/>
        <v>191.03507250464895</v>
      </c>
      <c r="T24" s="18"/>
      <c r="U24" s="18"/>
      <c r="V24" s="18"/>
      <c r="W24" s="18"/>
      <c r="X24" s="18"/>
    </row>
    <row r="25" spans="1:30" ht="12.75">
      <c r="A25" s="52">
        <v>30</v>
      </c>
      <c r="B25" s="19">
        <f t="shared" si="0"/>
        <v>10.013523550808312</v>
      </c>
      <c r="C25" s="19">
        <f t="shared" si="0"/>
        <v>10.07025318171654</v>
      </c>
      <c r="D25" s="19">
        <f t="shared" si="0"/>
        <v>10.147649530032906</v>
      </c>
      <c r="E25" s="19">
        <f t="shared" si="0"/>
        <v>11.19656837463738</v>
      </c>
      <c r="F25" s="19">
        <f t="shared" si="0"/>
        <v>15.176380902050415</v>
      </c>
      <c r="G25" s="19">
        <f t="shared" si="0"/>
        <v>23.074179764203194</v>
      </c>
      <c r="H25" s="19">
        <f t="shared" si="0"/>
        <v>32.39313674927476</v>
      </c>
      <c r="I25" s="19">
        <f t="shared" si="0"/>
        <v>42.087635825583966</v>
      </c>
      <c r="J25" s="19">
        <f t="shared" si="0"/>
        <v>51.9176813949226</v>
      </c>
      <c r="K25" s="19">
        <f t="shared" si="0"/>
        <v>61.81011408686829</v>
      </c>
      <c r="L25" s="19">
        <f t="shared" si="1"/>
        <v>71.73609422995288</v>
      </c>
      <c r="M25" s="19">
        <f t="shared" si="1"/>
        <v>81.68210921681035</v>
      </c>
      <c r="N25" s="19">
        <f t="shared" si="1"/>
        <v>91.64102059526832</v>
      </c>
      <c r="O25" s="19">
        <f t="shared" si="1"/>
        <v>111.58264742584146</v>
      </c>
      <c r="P25" s="19">
        <f t="shared" si="1"/>
        <v>131.54319161939674</v>
      </c>
      <c r="Q25" s="19">
        <f t="shared" si="1"/>
        <v>151.51474920563504</v>
      </c>
      <c r="R25" s="19">
        <f t="shared" si="1"/>
        <v>171.49327747236572</v>
      </c>
      <c r="S25" s="53">
        <f t="shared" si="1"/>
        <v>191.47649530032916</v>
      </c>
      <c r="T25" s="18"/>
      <c r="U25" s="18"/>
      <c r="V25" s="18"/>
      <c r="W25" s="18"/>
      <c r="X25" s="18"/>
      <c r="Z25" s="18"/>
      <c r="AA25" s="18"/>
      <c r="AC25" s="18"/>
      <c r="AD25" s="18"/>
    </row>
    <row r="26" spans="1:30" ht="12.75">
      <c r="A26" s="52">
        <v>35</v>
      </c>
      <c r="B26" s="19">
        <f t="shared" si="0"/>
        <v>10.018250647741366</v>
      </c>
      <c r="C26" s="19">
        <f t="shared" si="0"/>
        <v>10.09471101998961</v>
      </c>
      <c r="D26" s="19">
        <f t="shared" si="0"/>
        <v>10.198747692714488</v>
      </c>
      <c r="E26" s="19">
        <f t="shared" si="0"/>
        <v>11.563900941597215</v>
      </c>
      <c r="F26" s="19">
        <f t="shared" si="0"/>
        <v>16.01411599008546</v>
      </c>
      <c r="G26" s="19">
        <f t="shared" si="0"/>
        <v>23.90249328633852</v>
      </c>
      <c r="H26" s="19">
        <f t="shared" si="0"/>
        <v>33.12780188319443</v>
      </c>
      <c r="I26" s="19">
        <f t="shared" si="0"/>
        <v>42.76017955583512</v>
      </c>
      <c r="J26" s="19">
        <f t="shared" si="0"/>
        <v>52.55013909993916</v>
      </c>
      <c r="K26" s="19">
        <f t="shared" si="0"/>
        <v>62.415206893213586</v>
      </c>
      <c r="L26" s="19">
        <f t="shared" si="1"/>
        <v>72.3214845662882</v>
      </c>
      <c r="M26" s="19">
        <f t="shared" si="1"/>
        <v>82.25269332732745</v>
      </c>
      <c r="N26" s="19">
        <f t="shared" si="1"/>
        <v>92.2000942618735</v>
      </c>
      <c r="O26" s="19">
        <f t="shared" si="1"/>
        <v>112.12501843503946</v>
      </c>
      <c r="P26" s="19">
        <f t="shared" si="1"/>
        <v>132.07404560680254</v>
      </c>
      <c r="Q26" s="19">
        <f t="shared" si="1"/>
        <v>152.0371899031161</v>
      </c>
      <c r="R26" s="19">
        <f t="shared" si="1"/>
        <v>172.00930630288138</v>
      </c>
      <c r="S26" s="53">
        <f t="shared" si="1"/>
        <v>191.98747692714474</v>
      </c>
      <c r="T26" s="18"/>
      <c r="U26" s="18"/>
      <c r="V26" s="18"/>
      <c r="W26" s="18"/>
      <c r="X26" s="18"/>
      <c r="AA26" s="18"/>
      <c r="AD26" s="18"/>
    </row>
    <row r="27" spans="1:30" ht="12.75">
      <c r="A27" s="52">
        <v>40</v>
      </c>
      <c r="B27" s="19">
        <f t="shared" si="0"/>
        <v>10.023603736232214</v>
      </c>
      <c r="C27" s="19">
        <f t="shared" si="0"/>
        <v>10.12234667681487</v>
      </c>
      <c r="D27" s="19">
        <f t="shared" si="0"/>
        <v>10.2563011585417</v>
      </c>
      <c r="E27" s="19">
        <f t="shared" si="0"/>
        <v>11.956691432577859</v>
      </c>
      <c r="F27" s="19">
        <f t="shared" si="0"/>
        <v>16.840402866513372</v>
      </c>
      <c r="G27" s="19">
        <f t="shared" si="0"/>
        <v>24.756365463855204</v>
      </c>
      <c r="H27" s="19">
        <f t="shared" si="0"/>
        <v>33.913382865155725</v>
      </c>
      <c r="I27" s="19">
        <f t="shared" si="0"/>
        <v>43.49264119698728</v>
      </c>
      <c r="J27" s="19">
        <f t="shared" si="0"/>
        <v>53.245931560783134</v>
      </c>
      <c r="K27" s="19">
        <f t="shared" si="0"/>
        <v>63.08502963887908</v>
      </c>
      <c r="L27" s="19">
        <f t="shared" si="1"/>
        <v>72.97217683903838</v>
      </c>
      <c r="M27" s="19">
        <f t="shared" si="1"/>
        <v>82.88878463599644</v>
      </c>
      <c r="N27" s="19">
        <f t="shared" si="1"/>
        <v>92.82470731810112</v>
      </c>
      <c r="O27" s="19">
        <f t="shared" si="1"/>
        <v>112.73278551581767</v>
      </c>
      <c r="P27" s="19">
        <f t="shared" si="1"/>
        <v>132.67007084433078</v>
      </c>
      <c r="Q27" s="19">
        <f t="shared" si="1"/>
        <v>152.62457497988999</v>
      </c>
      <c r="R27" s="19">
        <f t="shared" si="1"/>
        <v>172.59007205703264</v>
      </c>
      <c r="S27" s="53">
        <f t="shared" si="1"/>
        <v>192.5630115854171</v>
      </c>
      <c r="T27" s="18"/>
      <c r="U27" s="18"/>
      <c r="V27" s="18"/>
      <c r="W27" s="18"/>
      <c r="X27" s="18"/>
      <c r="AA27" s="18"/>
      <c r="AD27" s="18"/>
    </row>
    <row r="28" spans="1:30" ht="12.75">
      <c r="A28" s="52">
        <v>45</v>
      </c>
      <c r="B28" s="19">
        <f t="shared" si="0"/>
        <v>10.029541099045154</v>
      </c>
      <c r="C28" s="19">
        <f t="shared" si="0"/>
        <v>10.152923504728218</v>
      </c>
      <c r="D28" s="19">
        <f t="shared" si="0"/>
        <v>10.319756669370129</v>
      </c>
      <c r="E28" s="19">
        <f t="shared" si="0"/>
        <v>12.368128791039503</v>
      </c>
      <c r="F28" s="19">
        <f t="shared" si="0"/>
        <v>17.653668647301796</v>
      </c>
      <c r="G28" s="19">
        <f t="shared" si="0"/>
        <v>25.623933623853066</v>
      </c>
      <c r="H28" s="19">
        <f t="shared" si="0"/>
        <v>34.736257582079006</v>
      </c>
      <c r="I28" s="19">
        <f t="shared" si="0"/>
        <v>44.27295019987149</v>
      </c>
      <c r="J28" s="19">
        <f t="shared" si="0"/>
        <v>53.99449793782048</v>
      </c>
      <c r="K28" s="19">
        <f t="shared" si="0"/>
        <v>63.810158853595674</v>
      </c>
      <c r="L28" s="19">
        <f t="shared" si="1"/>
        <v>73.67958691924179</v>
      </c>
      <c r="M28" s="19">
        <f t="shared" si="1"/>
        <v>83.58242989927032</v>
      </c>
      <c r="N28" s="19">
        <f t="shared" si="1"/>
        <v>93.50739269151222</v>
      </c>
      <c r="O28" s="19">
        <f t="shared" si="1"/>
        <v>113.39917473684542</v>
      </c>
      <c r="P28" s="19">
        <f t="shared" si="1"/>
        <v>133.32495958418636</v>
      </c>
      <c r="Q28" s="19">
        <f t="shared" si="1"/>
        <v>153.27092977505833</v>
      </c>
      <c r="R28" s="19">
        <f t="shared" si="1"/>
        <v>173.2298491760271</v>
      </c>
      <c r="S28" s="53">
        <f t="shared" si="1"/>
        <v>193.1975666937014</v>
      </c>
      <c r="T28" s="18"/>
      <c r="U28" s="18"/>
      <c r="V28" s="18"/>
      <c r="W28" s="18"/>
      <c r="X28" s="18"/>
      <c r="Z28" s="18"/>
      <c r="AA28" s="18"/>
      <c r="AC28" s="18"/>
      <c r="AD28" s="18"/>
    </row>
    <row r="29" spans="1:30" ht="12.75">
      <c r="A29" s="52">
        <v>50</v>
      </c>
      <c r="B29" s="19">
        <f aca="true" t="shared" si="2" ref="B29:K38">B$18+$C$3*SIN($A29*PI()/180)/SIN((PI()/2*(1-$A29/180)+ATAN((($C$3-B$18)/($C$3+B$18))/TAN($A29*PI()/360))))</f>
        <v>10.036016544905051</v>
      </c>
      <c r="C29" s="19">
        <f t="shared" si="2"/>
        <v>10.186182111809305</v>
      </c>
      <c r="D29" s="19">
        <f t="shared" si="2"/>
        <v>10.388516805452774</v>
      </c>
      <c r="E29" s="19">
        <f t="shared" si="2"/>
        <v>12.79238339863652</v>
      </c>
      <c r="F29" s="19">
        <f t="shared" si="2"/>
        <v>18.45236523481399</v>
      </c>
      <c r="G29" s="19">
        <f t="shared" si="2"/>
        <v>26.49624795722666</v>
      </c>
      <c r="H29" s="19">
        <f t="shared" si="2"/>
        <v>35.58476679727304</v>
      </c>
      <c r="I29" s="19">
        <f t="shared" si="2"/>
        <v>45.08995259219718</v>
      </c>
      <c r="J29" s="19">
        <f t="shared" si="2"/>
        <v>54.78562959031052</v>
      </c>
      <c r="K29" s="19">
        <f t="shared" si="2"/>
        <v>64.58122163162676</v>
      </c>
      <c r="L29" s="19">
        <f aca="true" t="shared" si="3" ref="L29:S38">L$18+$C$3*SIN($A29*PI()/180)/SIN((PI()/2*(1-$A29/180)+ATAN((($C$3-L$18)/($C$3+L$18))/TAN($A29*PI()/360))))</f>
        <v>74.43500997895555</v>
      </c>
      <c r="M29" s="19">
        <f t="shared" si="3"/>
        <v>84.32545169838632</v>
      </c>
      <c r="N29" s="19">
        <f t="shared" si="3"/>
        <v>94.2403931979979</v>
      </c>
      <c r="O29" s="19">
        <f t="shared" si="3"/>
        <v>114.11704785348286</v>
      </c>
      <c r="P29" s="19">
        <f t="shared" si="3"/>
        <v>134.03200251779458</v>
      </c>
      <c r="Q29" s="19">
        <f t="shared" si="3"/>
        <v>153.96985754009216</v>
      </c>
      <c r="R29" s="19">
        <f t="shared" si="3"/>
        <v>173.92247793388987</v>
      </c>
      <c r="S29" s="53">
        <f t="shared" si="3"/>
        <v>193.88516805452775</v>
      </c>
      <c r="T29" s="18"/>
      <c r="U29" s="18"/>
      <c r="V29" s="18"/>
      <c r="W29" s="18"/>
      <c r="X29" s="18"/>
      <c r="Z29" s="18"/>
      <c r="AA29" s="18"/>
      <c r="AC29" s="18"/>
      <c r="AD29" s="18"/>
    </row>
    <row r="30" spans="1:30" ht="12.75">
      <c r="A30" s="52">
        <v>55</v>
      </c>
      <c r="B30" s="19">
        <f t="shared" si="2"/>
        <v>10.042979791154051</v>
      </c>
      <c r="C30" s="19">
        <f t="shared" si="2"/>
        <v>10.22184322217189</v>
      </c>
      <c r="D30" s="19">
        <f t="shared" si="2"/>
        <v>10.461948598094319</v>
      </c>
      <c r="E30" s="19">
        <f t="shared" si="2"/>
        <v>13.224497332049866</v>
      </c>
      <c r="F30" s="19">
        <f t="shared" si="2"/>
        <v>19.23497226470068</v>
      </c>
      <c r="G30" s="19">
        <f t="shared" si="2"/>
        <v>27.36636846833727</v>
      </c>
      <c r="H30" s="19">
        <f t="shared" si="2"/>
        <v>36.44899466409974</v>
      </c>
      <c r="I30" s="19">
        <f t="shared" si="2"/>
        <v>45.93350858849222</v>
      </c>
      <c r="J30" s="19">
        <f t="shared" si="2"/>
        <v>55.60964931796944</v>
      </c>
      <c r="K30" s="19">
        <f t="shared" si="2"/>
        <v>65.38908512203467</v>
      </c>
      <c r="L30" s="19">
        <f t="shared" si="3"/>
        <v>75.22980060856386</v>
      </c>
      <c r="M30" s="19">
        <f t="shared" si="3"/>
        <v>85.10961489822685</v>
      </c>
      <c r="N30" s="19">
        <f t="shared" si="3"/>
        <v>95.01581459497271</v>
      </c>
      <c r="O30" s="19">
        <f t="shared" si="3"/>
        <v>114.87903312175564</v>
      </c>
      <c r="P30" s="19">
        <f t="shared" si="3"/>
        <v>134.78420323742932</v>
      </c>
      <c r="Q30" s="19">
        <f t="shared" si="3"/>
        <v>154.71464181697144</v>
      </c>
      <c r="R30" s="19">
        <f t="shared" si="3"/>
        <v>174.66145766857636</v>
      </c>
      <c r="S30" s="53">
        <f t="shared" si="3"/>
        <v>194.61948598094335</v>
      </c>
      <c r="T30" s="15"/>
      <c r="U30" s="14"/>
      <c r="V30" s="15"/>
      <c r="W30" s="15"/>
      <c r="X30" s="14"/>
      <c r="Z30" s="18"/>
      <c r="AA30" s="18"/>
      <c r="AC30" s="18"/>
      <c r="AD30" s="18"/>
    </row>
    <row r="31" spans="1:24" ht="12.75">
      <c r="A31" s="52">
        <v>60</v>
      </c>
      <c r="B31" s="19">
        <f t="shared" si="2"/>
        <v>10.050376877284599</v>
      </c>
      <c r="C31" s="19">
        <f t="shared" si="2"/>
        <v>10.259610647971567</v>
      </c>
      <c r="D31" s="19">
        <f t="shared" si="2"/>
        <v>10.539392014169454</v>
      </c>
      <c r="E31" s="19">
        <f t="shared" si="2"/>
        <v>13.660254037844386</v>
      </c>
      <c r="F31" s="19">
        <f t="shared" si="2"/>
        <v>20</v>
      </c>
      <c r="G31" s="19">
        <f t="shared" si="2"/>
        <v>28.228756555322953</v>
      </c>
      <c r="H31" s="19">
        <f t="shared" si="2"/>
        <v>37.320508075688764</v>
      </c>
      <c r="I31" s="19">
        <f t="shared" si="2"/>
        <v>46.79449471770336</v>
      </c>
      <c r="J31" s="19">
        <f t="shared" si="2"/>
        <v>56.457513110645905</v>
      </c>
      <c r="K31" s="19">
        <f t="shared" si="2"/>
        <v>66.22498999199199</v>
      </c>
      <c r="L31" s="19">
        <f t="shared" si="3"/>
        <v>76.05551275463989</v>
      </c>
      <c r="M31" s="19">
        <f t="shared" si="3"/>
        <v>85.92676385936224</v>
      </c>
      <c r="N31" s="19">
        <f t="shared" si="3"/>
        <v>95.82575694955837</v>
      </c>
      <c r="O31" s="19">
        <f t="shared" si="3"/>
        <v>115.67764362830019</v>
      </c>
      <c r="P31" s="19">
        <f t="shared" si="3"/>
        <v>135.57438524301998</v>
      </c>
      <c r="Q31" s="19">
        <f t="shared" si="3"/>
        <v>155.4983443527074</v>
      </c>
      <c r="R31" s="19">
        <f t="shared" si="3"/>
        <v>175.4400374531753</v>
      </c>
      <c r="S31" s="53">
        <f t="shared" si="3"/>
        <v>195.39392014169442</v>
      </c>
      <c r="T31" s="15"/>
      <c r="U31" s="14"/>
      <c r="V31" s="15"/>
      <c r="W31" s="15"/>
      <c r="X31" s="14"/>
    </row>
    <row r="32" spans="1:24" ht="12.75">
      <c r="A32" s="52">
        <v>65</v>
      </c>
      <c r="B32" s="19">
        <f t="shared" si="2"/>
        <v>10.058150605233815</v>
      </c>
      <c r="C32" s="19">
        <f t="shared" si="2"/>
        <v>10.299174321471835</v>
      </c>
      <c r="D32" s="19">
        <f t="shared" si="2"/>
        <v>10.62016812561953</v>
      </c>
      <c r="E32" s="19">
        <f t="shared" si="2"/>
        <v>14.096052650789245</v>
      </c>
      <c r="F32" s="19">
        <f t="shared" si="2"/>
        <v>20.745992166936475</v>
      </c>
      <c r="G32" s="19">
        <f t="shared" si="2"/>
        <v>29.078867904692842</v>
      </c>
      <c r="H32" s="19">
        <f t="shared" si="2"/>
        <v>38.19210530157849</v>
      </c>
      <c r="I32" s="19">
        <f t="shared" si="2"/>
        <v>47.66474948305519</v>
      </c>
      <c r="J32" s="19">
        <f t="shared" si="2"/>
        <v>57.320853627871514</v>
      </c>
      <c r="K32" s="19">
        <f t="shared" si="2"/>
        <v>67.08063616547388</v>
      </c>
      <c r="L32" s="19">
        <f t="shared" si="3"/>
        <v>76.90400236569795</v>
      </c>
      <c r="M32" s="19">
        <f t="shared" si="3"/>
        <v>86.76893061156068</v>
      </c>
      <c r="N32" s="19">
        <f t="shared" si="3"/>
        <v>96.6624231931787</v>
      </c>
      <c r="O32" s="19">
        <f t="shared" si="3"/>
        <v>116.50538103500554</v>
      </c>
      <c r="P32" s="19">
        <f t="shared" si="3"/>
        <v>136.3952892422574</v>
      </c>
      <c r="Q32" s="19">
        <f t="shared" si="3"/>
        <v>156.31389638339064</v>
      </c>
      <c r="R32" s="19">
        <f t="shared" si="3"/>
        <v>176.2513021864989</v>
      </c>
      <c r="S32" s="53">
        <f t="shared" si="3"/>
        <v>196.2016812561954</v>
      </c>
      <c r="T32" s="15"/>
      <c r="U32" s="15"/>
      <c r="V32" s="15"/>
      <c r="W32" s="15"/>
      <c r="X32" s="15"/>
    </row>
    <row r="33" spans="1:24" ht="12.75">
      <c r="A33" s="52">
        <v>70</v>
      </c>
      <c r="B33" s="19">
        <f t="shared" si="2"/>
        <v>10.06624100217071</v>
      </c>
      <c r="C33" s="19">
        <f t="shared" si="2"/>
        <v>10.340213339493372</v>
      </c>
      <c r="D33" s="19">
        <f t="shared" si="2"/>
        <v>10.70358681794967</v>
      </c>
      <c r="E33" s="19">
        <f t="shared" si="2"/>
        <v>14.528797703143514</v>
      </c>
      <c r="F33" s="19">
        <f t="shared" si="2"/>
        <v>21.47152872702092</v>
      </c>
      <c r="G33" s="19">
        <f t="shared" si="2"/>
        <v>29.91287889719149</v>
      </c>
      <c r="H33" s="19">
        <f t="shared" si="2"/>
        <v>39.057595406287035</v>
      </c>
      <c r="I33" s="19">
        <f t="shared" si="2"/>
        <v>48.536990638931854</v>
      </c>
      <c r="J33" s="19">
        <f t="shared" si="2"/>
        <v>58.19198315132512</v>
      </c>
      <c r="K33" s="19">
        <f t="shared" si="2"/>
        <v>67.94823060001906</v>
      </c>
      <c r="L33" s="19">
        <f t="shared" si="3"/>
        <v>77.76749773733316</v>
      </c>
      <c r="M33" s="19">
        <f t="shared" si="3"/>
        <v>87.62841623854794</v>
      </c>
      <c r="N33" s="19">
        <f t="shared" si="3"/>
        <v>97.51820552876899</v>
      </c>
      <c r="O33" s="19">
        <f t="shared" si="3"/>
        <v>117.35482392972013</v>
      </c>
      <c r="P33" s="19">
        <f t="shared" si="3"/>
        <v>137.2396594231713</v>
      </c>
      <c r="Q33" s="19">
        <f t="shared" si="3"/>
        <v>157.15418180940634</v>
      </c>
      <c r="R33" s="19">
        <f t="shared" si="3"/>
        <v>177.08825260627185</v>
      </c>
      <c r="S33" s="53">
        <f t="shared" si="3"/>
        <v>197.03586817949673</v>
      </c>
      <c r="T33" s="15"/>
      <c r="U33" s="15"/>
      <c r="V33" s="15"/>
      <c r="W33" s="15"/>
      <c r="X33" s="15"/>
    </row>
    <row r="34" spans="1:30" ht="12.75">
      <c r="A34" s="52">
        <v>75</v>
      </c>
      <c r="B34" s="19">
        <f t="shared" si="2"/>
        <v>10.074585801415262</v>
      </c>
      <c r="C34" s="19">
        <f t="shared" si="2"/>
        <v>10.382398977423184</v>
      </c>
      <c r="D34" s="19">
        <f t="shared" si="2"/>
        <v>10.788953932772877</v>
      </c>
      <c r="E34" s="19">
        <f t="shared" si="2"/>
        <v>14.95580712397282</v>
      </c>
      <c r="F34" s="19">
        <f t="shared" si="2"/>
        <v>22.175228580174412</v>
      </c>
      <c r="G34" s="19">
        <f t="shared" si="2"/>
        <v>30.727500960713492</v>
      </c>
      <c r="H34" s="19">
        <f t="shared" si="2"/>
        <v>39.91161424794565</v>
      </c>
      <c r="I34" s="19">
        <f t="shared" si="2"/>
        <v>49.404722441542745</v>
      </c>
      <c r="J34" s="19">
        <f t="shared" si="2"/>
        <v>59.06387057737645</v>
      </c>
      <c r="K34" s="19">
        <f t="shared" si="2"/>
        <v>68.82050662583629</v>
      </c>
      <c r="L34" s="19">
        <f t="shared" si="3"/>
        <v>78.63864340162559</v>
      </c>
      <c r="M34" s="19">
        <f t="shared" si="3"/>
        <v>88.49784890552331</v>
      </c>
      <c r="N34" s="19">
        <f t="shared" si="3"/>
        <v>98.38575156900514</v>
      </c>
      <c r="O34" s="19">
        <f t="shared" si="3"/>
        <v>118.21870099784931</v>
      </c>
      <c r="P34" s="19">
        <f t="shared" si="3"/>
        <v>138.1003181846934</v>
      </c>
      <c r="Q34" s="19">
        <f t="shared" si="3"/>
        <v>158.0121114176253</v>
      </c>
      <c r="R34" s="19">
        <f t="shared" si="3"/>
        <v>177.9438782338799</v>
      </c>
      <c r="S34" s="53">
        <f t="shared" si="3"/>
        <v>197.88953932772898</v>
      </c>
      <c r="T34" s="15"/>
      <c r="U34" s="15"/>
      <c r="V34" s="15"/>
      <c r="W34" s="15"/>
      <c r="X34" s="15"/>
      <c r="Z34" s="18"/>
      <c r="AA34" s="18"/>
      <c r="AC34" s="18"/>
      <c r="AD34" s="18"/>
    </row>
    <row r="35" spans="1:30" ht="12.75">
      <c r="A35" s="52">
        <v>80</v>
      </c>
      <c r="B35" s="19">
        <f t="shared" si="2"/>
        <v>10.083120937095078</v>
      </c>
      <c r="C35" s="19">
        <f t="shared" si="2"/>
        <v>10.425397635527288</v>
      </c>
      <c r="D35" s="19">
        <f t="shared" si="2"/>
        <v>10.875577777865018</v>
      </c>
      <c r="E35" s="19">
        <f t="shared" si="2"/>
        <v>15.374737694674836</v>
      </c>
      <c r="F35" s="19">
        <f t="shared" si="2"/>
        <v>22.855752193730787</v>
      </c>
      <c r="G35" s="19">
        <f t="shared" si="2"/>
        <v>31.519853107698047</v>
      </c>
      <c r="H35" s="19">
        <f t="shared" si="2"/>
        <v>40.749475389349676</v>
      </c>
      <c r="I35" s="19">
        <f t="shared" si="2"/>
        <v>50.26214383552066</v>
      </c>
      <c r="J35" s="19">
        <f t="shared" si="2"/>
        <v>59.93010346456961</v>
      </c>
      <c r="K35" s="19">
        <f t="shared" si="2"/>
        <v>69.69072319270887</v>
      </c>
      <c r="L35" s="19">
        <f t="shared" si="3"/>
        <v>79.51052338132786</v>
      </c>
      <c r="M35" s="19">
        <f t="shared" si="3"/>
        <v>89.37022244816633</v>
      </c>
      <c r="N35" s="19">
        <f t="shared" si="3"/>
        <v>99.25801277287859</v>
      </c>
      <c r="O35" s="19">
        <f t="shared" si="3"/>
        <v>119.08994996443715</v>
      </c>
      <c r="P35" s="19">
        <f t="shared" si="3"/>
        <v>138.97022945638432</v>
      </c>
      <c r="Q35" s="19">
        <f t="shared" si="3"/>
        <v>158.8806878502775</v>
      </c>
      <c r="R35" s="19">
        <f t="shared" si="3"/>
        <v>178.81122271537276</v>
      </c>
      <c r="S35" s="53">
        <f t="shared" si="3"/>
        <v>198.7557777786502</v>
      </c>
      <c r="T35" s="15"/>
      <c r="U35" s="15"/>
      <c r="V35" s="15"/>
      <c r="W35" s="15"/>
      <c r="X35" s="15"/>
      <c r="Z35" s="18"/>
      <c r="AA35" s="18"/>
      <c r="AC35" s="18"/>
      <c r="AD35" s="18"/>
    </row>
    <row r="36" spans="1:30" ht="12.75">
      <c r="A36" s="52">
        <v>85</v>
      </c>
      <c r="B36" s="19">
        <f t="shared" si="2"/>
        <v>10.091781048166771</v>
      </c>
      <c r="C36" s="19">
        <f t="shared" si="2"/>
        <v>10.468873686255806</v>
      </c>
      <c r="D36" s="19">
        <f t="shared" si="2"/>
        <v>10.962774972117298</v>
      </c>
      <c r="E36" s="19">
        <f t="shared" si="2"/>
        <v>15.783525663030352</v>
      </c>
      <c r="F36" s="19">
        <f t="shared" si="2"/>
        <v>23.511804152313204</v>
      </c>
      <c r="G36" s="19">
        <f t="shared" si="2"/>
        <v>32.28737334518181</v>
      </c>
      <c r="H36" s="19">
        <f t="shared" si="2"/>
        <v>41.5670513260607</v>
      </c>
      <c r="I36" s="19">
        <f t="shared" si="2"/>
        <v>51.104063450470136</v>
      </c>
      <c r="J36" s="19">
        <f t="shared" si="2"/>
        <v>60.784842932056755</v>
      </c>
      <c r="K36" s="19">
        <f t="shared" si="2"/>
        <v>70.55265081645302</v>
      </c>
      <c r="L36" s="19">
        <f t="shared" si="3"/>
        <v>80.37666907759818</v>
      </c>
      <c r="M36" s="19">
        <f t="shared" si="3"/>
        <v>90.23891943368129</v>
      </c>
      <c r="N36" s="19">
        <f t="shared" si="3"/>
        <v>100.12827802001922</v>
      </c>
      <c r="O36" s="19">
        <f t="shared" si="3"/>
        <v>119.9617637224157</v>
      </c>
      <c r="P36" s="19">
        <f t="shared" si="3"/>
        <v>139.84255121452304</v>
      </c>
      <c r="Q36" s="19">
        <f t="shared" si="3"/>
        <v>159.75306145599518</v>
      </c>
      <c r="R36" s="19">
        <f t="shared" si="3"/>
        <v>179.68344140951675</v>
      </c>
      <c r="S36" s="53">
        <f t="shared" si="3"/>
        <v>199.62774972117305</v>
      </c>
      <c r="T36" s="15"/>
      <c r="U36" s="15"/>
      <c r="V36" s="15"/>
      <c r="W36" s="15"/>
      <c r="X36" s="15"/>
      <c r="Z36" s="18"/>
      <c r="AA36" s="18"/>
      <c r="AC36" s="18"/>
      <c r="AD36" s="18"/>
    </row>
    <row r="37" spans="1:30" ht="12.75">
      <c r="A37" s="52">
        <v>90</v>
      </c>
      <c r="B37" s="19">
        <f t="shared" si="2"/>
        <v>10.100499987500624</v>
      </c>
      <c r="C37" s="19">
        <f t="shared" si="2"/>
        <v>10.512492197250394</v>
      </c>
      <c r="D37" s="19">
        <f t="shared" si="2"/>
        <v>11.04987562112089</v>
      </c>
      <c r="E37" s="19">
        <f t="shared" si="2"/>
        <v>16.18033988749895</v>
      </c>
      <c r="F37" s="19">
        <f t="shared" si="2"/>
        <v>24.14213562373095</v>
      </c>
      <c r="G37" s="19">
        <f t="shared" si="2"/>
        <v>33.027756377319946</v>
      </c>
      <c r="H37" s="19">
        <f t="shared" si="2"/>
        <v>42.360679774997905</v>
      </c>
      <c r="I37" s="19">
        <f t="shared" si="2"/>
        <v>51.92582403567252</v>
      </c>
      <c r="J37" s="19">
        <f t="shared" si="2"/>
        <v>61.622776601683796</v>
      </c>
      <c r="K37" s="19">
        <f t="shared" si="2"/>
        <v>71.40054944640261</v>
      </c>
      <c r="L37" s="19">
        <f t="shared" si="3"/>
        <v>81.23105625617663</v>
      </c>
      <c r="M37" s="19">
        <f t="shared" si="3"/>
        <v>91.09772228646446</v>
      </c>
      <c r="N37" s="19">
        <f t="shared" si="3"/>
        <v>100.99019513592788</v>
      </c>
      <c r="O37" s="19">
        <f t="shared" si="3"/>
        <v>120.82762530298226</v>
      </c>
      <c r="P37" s="19">
        <f t="shared" si="3"/>
        <v>140.7106781186548</v>
      </c>
      <c r="Q37" s="19">
        <f t="shared" si="3"/>
        <v>160.62257748298555</v>
      </c>
      <c r="R37" s="19">
        <f t="shared" si="3"/>
        <v>180.55385138137427</v>
      </c>
      <c r="S37" s="53">
        <f t="shared" si="3"/>
        <v>200.49875621120907</v>
      </c>
      <c r="T37" s="15"/>
      <c r="U37" s="15"/>
      <c r="V37" s="15"/>
      <c r="W37" s="15"/>
      <c r="X37" s="15"/>
      <c r="Z37" s="18"/>
      <c r="AA37" s="18"/>
      <c r="AC37" s="18"/>
      <c r="AD37" s="18"/>
    </row>
    <row r="38" spans="1:24" ht="12.75">
      <c r="A38" s="52">
        <v>95</v>
      </c>
      <c r="B38" s="19">
        <f t="shared" si="2"/>
        <v>10.10921133184305</v>
      </c>
      <c r="C38" s="19">
        <f t="shared" si="2"/>
        <v>10.555921510606403</v>
      </c>
      <c r="D38" s="19">
        <f t="shared" si="2"/>
        <v>11.136227841507568</v>
      </c>
      <c r="E38" s="19">
        <f t="shared" si="2"/>
        <v>16.56354505654584</v>
      </c>
      <c r="F38" s="19">
        <f t="shared" si="2"/>
        <v>24.745546736202485</v>
      </c>
      <c r="G38" s="19">
        <f t="shared" si="2"/>
        <v>33.73890932856813</v>
      </c>
      <c r="H38" s="19">
        <f t="shared" si="2"/>
        <v>43.12709011309169</v>
      </c>
      <c r="I38" s="19">
        <f t="shared" si="2"/>
        <v>52.7232370291391</v>
      </c>
      <c r="J38" s="19">
        <f t="shared" si="2"/>
        <v>62.43907282350399</v>
      </c>
      <c r="K38" s="19">
        <f t="shared" si="2"/>
        <v>72.22914207879846</v>
      </c>
      <c r="L38" s="19">
        <f t="shared" si="3"/>
        <v>82.06809472983213</v>
      </c>
      <c r="M38" s="19">
        <f t="shared" si="3"/>
        <v>91.94081559232748</v>
      </c>
      <c r="N38" s="19">
        <f t="shared" si="3"/>
        <v>101.83778296520461</v>
      </c>
      <c r="O38" s="19">
        <f t="shared" si="3"/>
        <v>121.68133341049948</v>
      </c>
      <c r="P38" s="19">
        <f t="shared" si="3"/>
        <v>141.56827537286847</v>
      </c>
      <c r="Q38" s="19">
        <f t="shared" si="3"/>
        <v>161.4828152949827</v>
      </c>
      <c r="R38" s="19">
        <f t="shared" si="3"/>
        <v>181.41597418911977</v>
      </c>
      <c r="S38" s="53">
        <f t="shared" si="3"/>
        <v>201.3622784150758</v>
      </c>
      <c r="T38" s="15"/>
      <c r="U38" s="15"/>
      <c r="V38" s="15"/>
      <c r="W38" s="15"/>
      <c r="X38" s="15"/>
    </row>
    <row r="39" spans="1:24" ht="12.75">
      <c r="A39" s="52">
        <v>100</v>
      </c>
      <c r="B39" s="19">
        <f aca="true" t="shared" si="4" ref="B39:K48">B$18+$C$3*SIN($A39*PI()/180)/SIN((PI()/2*(1-$A39/180)+ATAN((($C$3-B$18)/($C$3+B$18))/TAN($A39*PI()/360))))</f>
        <v>10.117848888625433</v>
      </c>
      <c r="C39" s="19">
        <f t="shared" si="4"/>
        <v>10.59883566440554</v>
      </c>
      <c r="D39" s="19">
        <f t="shared" si="4"/>
        <v>11.221201668753952</v>
      </c>
      <c r="E39" s="19">
        <f t="shared" si="4"/>
        <v>16.931672882152483</v>
      </c>
      <c r="F39" s="19">
        <f t="shared" si="4"/>
        <v>25.32088886237956</v>
      </c>
      <c r="G39" s="19">
        <f t="shared" si="4"/>
        <v>34.41891998284352</v>
      </c>
      <c r="H39" s="19">
        <f t="shared" si="4"/>
        <v>43.86334576430497</v>
      </c>
      <c r="I39" s="19">
        <f t="shared" si="4"/>
        <v>53.49252689449402</v>
      </c>
      <c r="J39" s="19">
        <f t="shared" si="4"/>
        <v>63.22933804035461</v>
      </c>
      <c r="K39" s="19">
        <f t="shared" si="4"/>
        <v>73.03358679334427</v>
      </c>
      <c r="L39" s="19">
        <f aca="true" t="shared" si="5" ref="L39:S48">L$18+$C$3*SIN($A39*PI()/180)/SIN((PI()/2*(1-$A39/180)+ATAN((($C$3-L$18)/($C$3+L$18))/TAN($A39*PI()/360))))</f>
        <v>82.88261351799287</v>
      </c>
      <c r="M39" s="19">
        <f t="shared" si="5"/>
        <v>92.76278216247707</v>
      </c>
      <c r="N39" s="19">
        <f t="shared" si="5"/>
        <v>102.66543627149528</v>
      </c>
      <c r="O39" s="19">
        <f t="shared" si="5"/>
        <v>122.51702018810812</v>
      </c>
      <c r="P39" s="19">
        <f t="shared" si="5"/>
        <v>142.4093049872301</v>
      </c>
      <c r="Q39" s="19">
        <f t="shared" si="5"/>
        <v>162.32762042150307</v>
      </c>
      <c r="R39" s="19">
        <f t="shared" si="5"/>
        <v>182.26357200867778</v>
      </c>
      <c r="S39" s="53">
        <f t="shared" si="5"/>
        <v>202.21201668753957</v>
      </c>
      <c r="T39" s="15"/>
      <c r="U39" s="15"/>
      <c r="V39" s="15"/>
      <c r="W39" s="15"/>
      <c r="X39" s="15"/>
    </row>
    <row r="40" spans="1:24" ht="12.75">
      <c r="A40" s="52">
        <v>105</v>
      </c>
      <c r="B40" s="19">
        <f t="shared" si="4"/>
        <v>10.126347195773993</v>
      </c>
      <c r="C40" s="19">
        <f t="shared" si="4"/>
        <v>10.640916647474489</v>
      </c>
      <c r="D40" s="19">
        <f t="shared" si="4"/>
        <v>11.304192394460152</v>
      </c>
      <c r="E40" s="19">
        <f t="shared" si="4"/>
        <v>17.283399550216224</v>
      </c>
      <c r="F40" s="19">
        <f t="shared" si="4"/>
        <v>25.867066805824706</v>
      </c>
      <c r="G40" s="19">
        <f t="shared" si="4"/>
        <v>35.06603382661248</v>
      </c>
      <c r="H40" s="19">
        <f t="shared" si="4"/>
        <v>44.56679910043245</v>
      </c>
      <c r="I40" s="19">
        <f t="shared" si="4"/>
        <v>54.23028433921334</v>
      </c>
      <c r="J40" s="19">
        <f t="shared" si="4"/>
        <v>63.9895782124685</v>
      </c>
      <c r="K40" s="19">
        <f t="shared" si="4"/>
        <v>73.80944899855918</v>
      </c>
      <c r="L40" s="19">
        <f t="shared" si="5"/>
        <v>83.66984355458602</v>
      </c>
      <c r="M40" s="19">
        <f t="shared" si="5"/>
        <v>93.55859491987253</v>
      </c>
      <c r="N40" s="19">
        <f t="shared" si="5"/>
        <v>103.46792538618385</v>
      </c>
      <c r="O40" s="19">
        <f t="shared" si="5"/>
        <v>123.32916274610801</v>
      </c>
      <c r="P40" s="19">
        <f t="shared" si="5"/>
        <v>143.22804560510633</v>
      </c>
      <c r="Q40" s="19">
        <f t="shared" si="5"/>
        <v>163.15113031200502</v>
      </c>
      <c r="R40" s="19">
        <f t="shared" si="5"/>
        <v>183.09067773512325</v>
      </c>
      <c r="S40" s="53">
        <f t="shared" si="5"/>
        <v>203.0419239446016</v>
      </c>
      <c r="T40" s="15"/>
      <c r="U40" s="15"/>
      <c r="V40" s="15"/>
      <c r="W40" s="15"/>
      <c r="X40" s="15"/>
    </row>
    <row r="41" spans="1:24" ht="12.75">
      <c r="A41" s="52">
        <v>110</v>
      </c>
      <c r="B41" s="19">
        <f t="shared" si="4"/>
        <v>10.134642010886653</v>
      </c>
      <c r="C41" s="19">
        <f t="shared" si="4"/>
        <v>10.681856482648767</v>
      </c>
      <c r="D41" s="19">
        <f t="shared" si="4"/>
        <v>11.384623385877477</v>
      </c>
      <c r="E41" s="19">
        <f t="shared" si="4"/>
        <v>17.617528059511777</v>
      </c>
      <c r="F41" s="19">
        <f t="shared" si="4"/>
        <v>26.383040885779838</v>
      </c>
      <c r="G41" s="19">
        <f t="shared" si="4"/>
        <v>35.67863735833918</v>
      </c>
      <c r="H41" s="19">
        <f t="shared" si="4"/>
        <v>45.23505611902355</v>
      </c>
      <c r="I41" s="19">
        <f t="shared" si="4"/>
        <v>54.93342732903861</v>
      </c>
      <c r="J41" s="19">
        <f t="shared" si="4"/>
        <v>64.71616462104365</v>
      </c>
      <c r="K41" s="19">
        <f t="shared" si="4"/>
        <v>74.55267500849936</v>
      </c>
      <c r="L41" s="19">
        <f t="shared" si="5"/>
        <v>84.42539943163749</v>
      </c>
      <c r="M41" s="19">
        <f t="shared" si="5"/>
        <v>94.32360620426192</v>
      </c>
      <c r="N41" s="19">
        <f t="shared" si="5"/>
        <v>104.24039217525691</v>
      </c>
      <c r="O41" s="19">
        <f t="shared" si="5"/>
        <v>124.11258980879501</v>
      </c>
      <c r="P41" s="19">
        <f t="shared" si="5"/>
        <v>144.0191069971527</v>
      </c>
      <c r="Q41" s="19">
        <f t="shared" si="5"/>
        <v>163.94779466621551</v>
      </c>
      <c r="R41" s="19">
        <f t="shared" si="5"/>
        <v>183.89161974311781</v>
      </c>
      <c r="S41" s="53">
        <f t="shared" si="5"/>
        <v>203.84623385877487</v>
      </c>
      <c r="T41" s="15"/>
      <c r="U41" s="15"/>
      <c r="V41" s="15"/>
      <c r="W41" s="15"/>
      <c r="X41" s="15"/>
    </row>
    <row r="42" spans="1:19" ht="12.75">
      <c r="A42" s="52">
        <v>115</v>
      </c>
      <c r="B42" s="19">
        <f t="shared" si="4"/>
        <v>10.142670786373584</v>
      </c>
      <c r="C42" s="19">
        <f t="shared" si="4"/>
        <v>10.72135913748299</v>
      </c>
      <c r="D42" s="19">
        <f t="shared" si="4"/>
        <v>11.461948443517297</v>
      </c>
      <c r="E42" s="19">
        <f t="shared" si="4"/>
        <v>17.932974374600377</v>
      </c>
      <c r="F42" s="19">
        <f t="shared" si="4"/>
        <v>26.867828916257714</v>
      </c>
      <c r="G42" s="19">
        <f t="shared" si="4"/>
        <v>36.25524590594543</v>
      </c>
      <c r="H42" s="19">
        <f t="shared" si="4"/>
        <v>45.865948749200754</v>
      </c>
      <c r="I42" s="19">
        <f t="shared" si="4"/>
        <v>55.5991687937818</v>
      </c>
      <c r="J42" s="19">
        <f t="shared" si="4"/>
        <v>65.40580400223132</v>
      </c>
      <c r="K42" s="19">
        <f t="shared" si="4"/>
        <v>75.25956759850371</v>
      </c>
      <c r="L42" s="19">
        <f t="shared" si="5"/>
        <v>85.14526120638311</v>
      </c>
      <c r="M42" s="19">
        <f t="shared" si="5"/>
        <v>95.05353569495996</v>
      </c>
      <c r="N42" s="19">
        <f t="shared" si="5"/>
        <v>104.97834357036142</v>
      </c>
      <c r="O42" s="19">
        <f t="shared" si="5"/>
        <v>124.86248464319604</v>
      </c>
      <c r="P42" s="19">
        <f t="shared" si="5"/>
        <v>144.7774402238869</v>
      </c>
      <c r="Q42" s="19">
        <f t="shared" si="5"/>
        <v>164.712391176174</v>
      </c>
      <c r="R42" s="19">
        <f t="shared" si="5"/>
        <v>184.66104199264484</v>
      </c>
      <c r="S42" s="53">
        <f t="shared" si="5"/>
        <v>204.61948443517298</v>
      </c>
    </row>
    <row r="43" spans="1:19" ht="12.75">
      <c r="A43" s="52">
        <v>120</v>
      </c>
      <c r="B43" s="19">
        <f t="shared" si="4"/>
        <v>10.150373127401787</v>
      </c>
      <c r="C43" s="19">
        <f t="shared" si="4"/>
        <v>10.759142264341595</v>
      </c>
      <c r="D43" s="19">
        <f t="shared" si="4"/>
        <v>11.535653752852738</v>
      </c>
      <c r="E43" s="19">
        <f t="shared" si="4"/>
        <v>18.228756555322953</v>
      </c>
      <c r="F43" s="19">
        <f t="shared" si="4"/>
        <v>27.320508075688775</v>
      </c>
      <c r="G43" s="19">
        <f t="shared" si="4"/>
        <v>36.79449471770337</v>
      </c>
      <c r="H43" s="19">
        <f t="shared" si="4"/>
        <v>46.45751311064591</v>
      </c>
      <c r="I43" s="19">
        <f t="shared" si="4"/>
        <v>56.22498999199199</v>
      </c>
      <c r="J43" s="19">
        <f t="shared" si="4"/>
        <v>66.05551275463989</v>
      </c>
      <c r="K43" s="19">
        <f t="shared" si="4"/>
        <v>75.92676385936227</v>
      </c>
      <c r="L43" s="19">
        <f t="shared" si="5"/>
        <v>85.82575694955841</v>
      </c>
      <c r="M43" s="19">
        <f t="shared" si="5"/>
        <v>95.7444578254611</v>
      </c>
      <c r="N43" s="19">
        <f t="shared" si="5"/>
        <v>105.67764362830025</v>
      </c>
      <c r="O43" s="19">
        <f t="shared" si="5"/>
        <v>125.57438524302003</v>
      </c>
      <c r="P43" s="19">
        <f t="shared" si="5"/>
        <v>145.49834435270753</v>
      </c>
      <c r="Q43" s="19">
        <f t="shared" si="5"/>
        <v>165.4400374531754</v>
      </c>
      <c r="R43" s="19">
        <f t="shared" si="5"/>
        <v>185.39392014169462</v>
      </c>
      <c r="S43" s="53">
        <f t="shared" si="5"/>
        <v>205.3565375285275</v>
      </c>
    </row>
    <row r="44" spans="1:19" ht="12.75">
      <c r="A44" s="52">
        <v>125</v>
      </c>
      <c r="B44" s="19">
        <f t="shared" si="4"/>
        <v>10.157691229735686</v>
      </c>
      <c r="C44" s="19">
        <f t="shared" si="4"/>
        <v>10.794938774150651</v>
      </c>
      <c r="D44" s="19">
        <f t="shared" si="4"/>
        <v>11.605259484190897</v>
      </c>
      <c r="E44" s="19">
        <f t="shared" si="4"/>
        <v>18.50398621278564</v>
      </c>
      <c r="F44" s="19">
        <f t="shared" si="4"/>
        <v>27.740216663564443</v>
      </c>
      <c r="G44" s="19">
        <f t="shared" si="4"/>
        <v>37.29513244870535</v>
      </c>
      <c r="H44" s="19">
        <f t="shared" si="4"/>
        <v>47.007972425571296</v>
      </c>
      <c r="I44" s="19">
        <f t="shared" si="4"/>
        <v>56.80861861470133</v>
      </c>
      <c r="J44" s="19">
        <f t="shared" si="4"/>
        <v>66.6625948592108</v>
      </c>
      <c r="K44" s="19">
        <f t="shared" si="4"/>
        <v>76.55121545088345</v>
      </c>
      <c r="L44" s="19">
        <f t="shared" si="5"/>
        <v>86.46354645397659</v>
      </c>
      <c r="M44" s="19">
        <f t="shared" si="5"/>
        <v>96.39278930663278</v>
      </c>
      <c r="N44" s="19">
        <f t="shared" si="5"/>
        <v>106.33450484695018</v>
      </c>
      <c r="O44" s="19">
        <f t="shared" si="5"/>
        <v>126.2441825643676</v>
      </c>
      <c r="P44" s="19">
        <f t="shared" si="5"/>
        <v>146.1774704941788</v>
      </c>
      <c r="Q44" s="19">
        <f t="shared" si="5"/>
        <v>166.1261998358322</v>
      </c>
      <c r="R44" s="19">
        <f t="shared" si="5"/>
        <v>186.08557428371816</v>
      </c>
      <c r="S44" s="53">
        <f t="shared" si="5"/>
        <v>206.05259484190918</v>
      </c>
    </row>
    <row r="45" spans="1:19" ht="12.75">
      <c r="A45" s="52">
        <v>130</v>
      </c>
      <c r="B45" s="19">
        <f t="shared" si="4"/>
        <v>10.164570294819995</v>
      </c>
      <c r="C45" s="19">
        <f t="shared" si="4"/>
        <v>10.828498249836002</v>
      </c>
      <c r="D45" s="19">
        <f t="shared" si="4"/>
        <v>11.670321091407267</v>
      </c>
      <c r="E45" s="19">
        <f t="shared" si="4"/>
        <v>18.757861787670855</v>
      </c>
      <c r="F45" s="19">
        <f t="shared" si="4"/>
        <v>28.126155740732997</v>
      </c>
      <c r="G45" s="19">
        <f t="shared" si="4"/>
        <v>37.7560164111815</v>
      </c>
      <c r="H45" s="19">
        <f t="shared" si="4"/>
        <v>47.51572357534171</v>
      </c>
      <c r="I45" s="19">
        <f t="shared" si="4"/>
        <v>57.34801083286683</v>
      </c>
      <c r="J45" s="19">
        <f t="shared" si="4"/>
        <v>67.22462311175123</v>
      </c>
      <c r="K45" s="19">
        <f t="shared" si="4"/>
        <v>77.1301712170812</v>
      </c>
      <c r="L45" s="19">
        <f t="shared" si="5"/>
        <v>87.05560633706926</v>
      </c>
      <c r="M45" s="19">
        <f t="shared" si="5"/>
        <v>96.99527717704643</v>
      </c>
      <c r="N45" s="19">
        <f t="shared" si="5"/>
        <v>106.94547927348177</v>
      </c>
      <c r="O45" s="19">
        <f t="shared" si="5"/>
        <v>126.86811745236925</v>
      </c>
      <c r="P45" s="19">
        <f t="shared" si="5"/>
        <v>146.81082380472924</v>
      </c>
      <c r="Q45" s="19">
        <f t="shared" si="5"/>
        <v>166.76669969232705</v>
      </c>
      <c r="R45" s="19">
        <f t="shared" si="5"/>
        <v>186.73167887220697</v>
      </c>
      <c r="S45" s="53">
        <f t="shared" si="5"/>
        <v>206.7032109140727</v>
      </c>
    </row>
    <row r="46" spans="1:19" ht="12.75">
      <c r="A46" s="52">
        <v>135</v>
      </c>
      <c r="B46" s="19">
        <f t="shared" si="4"/>
        <v>10.170958919704375</v>
      </c>
      <c r="C46" s="19">
        <f t="shared" si="4"/>
        <v>10.859588206674312</v>
      </c>
      <c r="D46" s="19">
        <f t="shared" si="4"/>
        <v>11.730430355942438</v>
      </c>
      <c r="E46" s="19">
        <f t="shared" si="4"/>
        <v>18.989663259659068</v>
      </c>
      <c r="F46" s="19">
        <f t="shared" si="4"/>
        <v>28.477590650225736</v>
      </c>
      <c r="G46" s="19">
        <f t="shared" si="4"/>
        <v>38.17610912892767</v>
      </c>
      <c r="H46" s="19">
        <f t="shared" si="4"/>
        <v>47.979326519318136</v>
      </c>
      <c r="I46" s="19">
        <f t="shared" si="4"/>
        <v>57.841336613988084</v>
      </c>
      <c r="J46" s="19">
        <f t="shared" si="4"/>
        <v>67.73942326946623</v>
      </c>
      <c r="K46" s="19">
        <f t="shared" si="4"/>
        <v>77.66116204266575</v>
      </c>
      <c r="L46" s="19">
        <f t="shared" si="5"/>
        <v>87.59921664218056</v>
      </c>
      <c r="M46" s="19">
        <f t="shared" si="5"/>
        <v>97.54898765026681</v>
      </c>
      <c r="N46" s="19">
        <f t="shared" si="5"/>
        <v>107.50744978858431</v>
      </c>
      <c r="O46" s="19">
        <f t="shared" si="5"/>
        <v>127.44277676240695</v>
      </c>
      <c r="P46" s="19">
        <f t="shared" si="5"/>
        <v>147.3947639938334</v>
      </c>
      <c r="Q46" s="19">
        <f t="shared" si="5"/>
        <v>167.357717746622</v>
      </c>
      <c r="R46" s="19">
        <f t="shared" si="5"/>
        <v>187.32827033362815</v>
      </c>
      <c r="S46" s="53">
        <f t="shared" si="5"/>
        <v>207.30430355942443</v>
      </c>
    </row>
    <row r="47" spans="1:19" ht="12.75">
      <c r="A47" s="52">
        <v>140</v>
      </c>
      <c r="B47" s="19">
        <f t="shared" si="4"/>
        <v>10.176809459657257</v>
      </c>
      <c r="C47" s="19">
        <f t="shared" si="4"/>
        <v>10.88799520750707</v>
      </c>
      <c r="D47" s="19">
        <f t="shared" si="4"/>
        <v>11.785216217692605</v>
      </c>
      <c r="E47" s="19">
        <f t="shared" si="4"/>
        <v>19.198747983956117</v>
      </c>
      <c r="F47" s="19">
        <f t="shared" si="4"/>
        <v>28.793852415718174</v>
      </c>
      <c r="G47" s="19">
        <f t="shared" si="4"/>
        <v>38.55447585780023</v>
      </c>
      <c r="H47" s="19">
        <f t="shared" si="4"/>
        <v>48.397495967912235</v>
      </c>
      <c r="I47" s="19">
        <f t="shared" si="4"/>
        <v>58.286967743540266</v>
      </c>
      <c r="J47" s="19">
        <f t="shared" si="4"/>
        <v>68.20506073639183</v>
      </c>
      <c r="K47" s="19">
        <f t="shared" si="4"/>
        <v>78.14198778664803</v>
      </c>
      <c r="L47" s="19">
        <f t="shared" si="5"/>
        <v>88.09194895712989</v>
      </c>
      <c r="M47" s="19">
        <f t="shared" si="5"/>
        <v>98.05129592014777</v>
      </c>
      <c r="N47" s="19">
        <f t="shared" si="5"/>
        <v>108.01762183267238</v>
      </c>
      <c r="O47" s="19">
        <f t="shared" si="5"/>
        <v>127.96508906595196</v>
      </c>
      <c r="P47" s="19">
        <f t="shared" si="5"/>
        <v>147.9260047761117</v>
      </c>
      <c r="Q47" s="19">
        <f t="shared" si="5"/>
        <v>167.89579687897697</v>
      </c>
      <c r="R47" s="19">
        <f t="shared" si="5"/>
        <v>187.87175280750927</v>
      </c>
      <c r="S47" s="53">
        <f t="shared" si="5"/>
        <v>207.85216217692619</v>
      </c>
    </row>
    <row r="48" spans="1:19" ht="12.75">
      <c r="A48" s="52">
        <v>145</v>
      </c>
      <c r="B48" s="19">
        <f t="shared" si="4"/>
        <v>10.182078361557105</v>
      </c>
      <c r="C48" s="19">
        <f t="shared" si="4"/>
        <v>10.913525841082356</v>
      </c>
      <c r="D48" s="19">
        <f t="shared" si="4"/>
        <v>11.834345429502418</v>
      </c>
      <c r="E48" s="19">
        <f t="shared" si="4"/>
        <v>19.384547418285337</v>
      </c>
      <c r="F48" s="19">
        <f t="shared" si="4"/>
        <v>29.074339014964547</v>
      </c>
      <c r="G48" s="19">
        <f t="shared" si="4"/>
        <v>38.89028282140457</v>
      </c>
      <c r="H48" s="19">
        <f t="shared" si="4"/>
        <v>48.76909483657069</v>
      </c>
      <c r="I48" s="19">
        <f t="shared" si="4"/>
        <v>58.6834680836831</v>
      </c>
      <c r="J48" s="19">
        <f t="shared" si="4"/>
        <v>68.6198294477513</v>
      </c>
      <c r="K48" s="19">
        <f t="shared" si="4"/>
        <v>78.57070611089864</v>
      </c>
      <c r="L48" s="19">
        <f t="shared" si="5"/>
        <v>88.5316560136907</v>
      </c>
      <c r="M48" s="19">
        <f t="shared" si="5"/>
        <v>98.49987700789697</v>
      </c>
      <c r="N48" s="19">
        <f t="shared" si="5"/>
        <v>108.47351575105608</v>
      </c>
      <c r="O48" s="19">
        <f t="shared" si="5"/>
        <v>128.4323202379315</v>
      </c>
      <c r="P48" s="19">
        <f t="shared" si="5"/>
        <v>148.40161262375042</v>
      </c>
      <c r="Q48" s="19">
        <f t="shared" si="5"/>
        <v>168.37784377807844</v>
      </c>
      <c r="R48" s="19">
        <f t="shared" si="5"/>
        <v>188.3589023918031</v>
      </c>
      <c r="S48" s="53">
        <f t="shared" si="5"/>
        <v>208.34345429502454</v>
      </c>
    </row>
    <row r="49" spans="1:19" ht="12.75">
      <c r="A49" s="52">
        <v>150</v>
      </c>
      <c r="B49" s="19">
        <f aca="true" t="shared" si="6" ref="B49:K55">B$18+$C$3*SIN($A49*PI()/180)/SIN((PI()/2*(1-$A49/180)+ATAN((($C$3-B$18)/($C$3+B$18))/TAN($A49*PI()/360))))</f>
        <v>10.186726466379907</v>
      </c>
      <c r="C49" s="19">
        <f t="shared" si="6"/>
        <v>10.936007571760591</v>
      </c>
      <c r="D49" s="19">
        <f t="shared" si="6"/>
        <v>11.87752306711821</v>
      </c>
      <c r="E49" s="19">
        <f t="shared" si="6"/>
        <v>19.54656455588205</v>
      </c>
      <c r="F49" s="19">
        <f t="shared" si="6"/>
        <v>29.31851652578137</v>
      </c>
      <c r="G49" s="19">
        <f t="shared" si="6"/>
        <v>39.182795974314715</v>
      </c>
      <c r="H49" s="19">
        <f t="shared" si="6"/>
        <v>49.0931291117641</v>
      </c>
      <c r="I49" s="19">
        <f t="shared" si="6"/>
        <v>59.029585684992114</v>
      </c>
      <c r="J49" s="19">
        <f t="shared" si="6"/>
        <v>68.98224265317049</v>
      </c>
      <c r="K49" s="19">
        <f t="shared" si="6"/>
        <v>78.94562302037724</v>
      </c>
      <c r="L49" s="19">
        <f aca="true" t="shared" si="7" ref="L49:S55">L$18+$C$3*SIN($A49*PI()/180)/SIN((PI()/2*(1-$A49/180)+ATAN((($C$3-L$18)/($C$3+L$18))/TAN($A49*PI()/360))))</f>
        <v>88.91646269945889</v>
      </c>
      <c r="M49" s="19">
        <f t="shared" si="7"/>
        <v>98.89269768165255</v>
      </c>
      <c r="N49" s="19">
        <f t="shared" si="7"/>
        <v>108.87295986940389</v>
      </c>
      <c r="O49" s="19">
        <f t="shared" si="7"/>
        <v>128.84206914773358</v>
      </c>
      <c r="P49" s="19">
        <f t="shared" si="7"/>
        <v>148.81900510218475</v>
      </c>
      <c r="Q49" s="19">
        <f t="shared" si="7"/>
        <v>168.80112975663724</v>
      </c>
      <c r="R49" s="19">
        <f t="shared" si="7"/>
        <v>188.78687021467994</v>
      </c>
      <c r="S49" s="53">
        <f t="shared" si="7"/>
        <v>208.77523067118233</v>
      </c>
    </row>
    <row r="50" spans="1:19" ht="12.75">
      <c r="A50" s="52">
        <v>155</v>
      </c>
      <c r="B50" s="19">
        <f t="shared" si="6"/>
        <v>10.190719279321634</v>
      </c>
      <c r="C50" s="19">
        <f t="shared" si="6"/>
        <v>10.955289468511456</v>
      </c>
      <c r="D50" s="19">
        <f t="shared" si="6"/>
        <v>11.91449292183256</v>
      </c>
      <c r="E50" s="19">
        <f t="shared" si="6"/>
        <v>19.684371920639478</v>
      </c>
      <c r="F50" s="19">
        <f t="shared" si="6"/>
        <v>29.525920142398675</v>
      </c>
      <c r="G50" s="19">
        <f t="shared" si="6"/>
        <v>39.43138015157956</v>
      </c>
      <c r="H50" s="19">
        <f t="shared" si="6"/>
        <v>49.36874384127897</v>
      </c>
      <c r="I50" s="19">
        <f t="shared" si="6"/>
        <v>59.324246437734466</v>
      </c>
      <c r="J50" s="19">
        <f t="shared" si="6"/>
        <v>69.2910253394079</v>
      </c>
      <c r="K50" s="19">
        <f t="shared" si="6"/>
        <v>79.26528494120038</v>
      </c>
      <c r="L50" s="19">
        <f t="shared" si="7"/>
        <v>89.24475839751197</v>
      </c>
      <c r="M50" s="19">
        <f t="shared" si="7"/>
        <v>99.22800944468636</v>
      </c>
      <c r="N50" s="19">
        <f t="shared" si="7"/>
        <v>109.2140843637446</v>
      </c>
      <c r="O50" s="19">
        <f t="shared" si="7"/>
        <v>129.19226361699697</v>
      </c>
      <c r="P50" s="19">
        <f t="shared" si="7"/>
        <v>149.17594901137176</v>
      </c>
      <c r="Q50" s="19">
        <f t="shared" si="7"/>
        <v>169.1632909849041</v>
      </c>
      <c r="R50" s="19">
        <f t="shared" si="7"/>
        <v>189.15318460173648</v>
      </c>
      <c r="S50" s="53">
        <f t="shared" si="7"/>
        <v>209.144929218326</v>
      </c>
    </row>
    <row r="51" spans="1:19" ht="12.75">
      <c r="A51" s="52">
        <v>160</v>
      </c>
      <c r="B51" s="19">
        <f t="shared" si="6"/>
        <v>10.194027206302337</v>
      </c>
      <c r="C51" s="19">
        <f t="shared" si="6"/>
        <v>10.971242820594846</v>
      </c>
      <c r="D51" s="19">
        <f t="shared" si="6"/>
        <v>11.945037798734099</v>
      </c>
      <c r="E51" s="19">
        <f t="shared" si="6"/>
        <v>19.797610012383448</v>
      </c>
      <c r="F51" s="19">
        <f t="shared" si="6"/>
        <v>29.696155060244163</v>
      </c>
      <c r="G51" s="19">
        <f t="shared" si="6"/>
        <v>39.63549849781353</v>
      </c>
      <c r="H51" s="19">
        <f t="shared" si="6"/>
        <v>49.59522002476689</v>
      </c>
      <c r="I51" s="19">
        <f t="shared" si="6"/>
        <v>59.56654900901961</v>
      </c>
      <c r="J51" s="19">
        <f t="shared" si="6"/>
        <v>69.54510807257384</v>
      </c>
      <c r="K51" s="19">
        <f t="shared" si="6"/>
        <v>79.52847217848527</v>
      </c>
      <c r="L51" s="19">
        <f t="shared" si="7"/>
        <v>89.51519056439881</v>
      </c>
      <c r="M51" s="19">
        <f t="shared" si="7"/>
        <v>99.50434256742592</v>
      </c>
      <c r="N51" s="19">
        <f t="shared" si="7"/>
        <v>109.49531595668611</v>
      </c>
      <c r="O51" s="19">
        <f t="shared" si="7"/>
        <v>129.481156761694</v>
      </c>
      <c r="P51" s="19">
        <f t="shared" si="7"/>
        <v>149.4705585050229</v>
      </c>
      <c r="Q51" s="19">
        <f t="shared" si="7"/>
        <v>169.4623283469498</v>
      </c>
      <c r="R51" s="19">
        <f t="shared" si="7"/>
        <v>189.45575256069736</v>
      </c>
      <c r="S51" s="53">
        <f t="shared" si="7"/>
        <v>209.45037798734103</v>
      </c>
    </row>
    <row r="52" spans="1:19" ht="12.75">
      <c r="A52" s="52">
        <v>165</v>
      </c>
      <c r="B52" s="19">
        <f t="shared" si="6"/>
        <v>10.196625755794766</v>
      </c>
      <c r="C52" s="19">
        <f t="shared" si="6"/>
        <v>10.98376164660809</v>
      </c>
      <c r="D52" s="19">
        <f t="shared" si="6"/>
        <v>11.968979739510026</v>
      </c>
      <c r="E52" s="19">
        <f t="shared" si="6"/>
        <v>19.88598611543444</v>
      </c>
      <c r="F52" s="19">
        <f t="shared" si="6"/>
        <v>29.828897227476222</v>
      </c>
      <c r="G52" s="19">
        <f t="shared" si="6"/>
        <v>39.794712095257765</v>
      </c>
      <c r="H52" s="19">
        <f t="shared" si="6"/>
        <v>49.7719722308689</v>
      </c>
      <c r="I52" s="19">
        <f t="shared" si="6"/>
        <v>59.75576086269062</v>
      </c>
      <c r="J52" s="19">
        <f t="shared" si="6"/>
        <v>69.74362207667346</v>
      </c>
      <c r="K52" s="19">
        <f t="shared" si="6"/>
        <v>79.73419361520172</v>
      </c>
      <c r="L52" s="19">
        <f t="shared" si="7"/>
        <v>89.72665945980347</v>
      </c>
      <c r="M52" s="19">
        <f t="shared" si="7"/>
        <v>99.72050112764111</v>
      </c>
      <c r="N52" s="19">
        <f t="shared" si="7"/>
        <v>109.71537345013496</v>
      </c>
      <c r="O52" s="19">
        <f t="shared" si="7"/>
        <v>129.70732380135468</v>
      </c>
      <c r="P52" s="19">
        <f t="shared" si="7"/>
        <v>149.7012933195236</v>
      </c>
      <c r="Q52" s="19">
        <f t="shared" si="7"/>
        <v>169.69660708222227</v>
      </c>
      <c r="R52" s="19">
        <f t="shared" si="7"/>
        <v>189.6928607640507</v>
      </c>
      <c r="S52" s="53">
        <f t="shared" si="7"/>
        <v>209.68979739510073</v>
      </c>
    </row>
    <row r="53" spans="1:19" ht="12.75">
      <c r="A53" s="52">
        <v>170</v>
      </c>
      <c r="B53" s="19">
        <f t="shared" si="6"/>
        <v>10.198495705105008</v>
      </c>
      <c r="C53" s="19">
        <f t="shared" si="6"/>
        <v>10.992763102735237</v>
      </c>
      <c r="D53" s="19">
        <f t="shared" si="6"/>
        <v>11.986180185134598</v>
      </c>
      <c r="E53" s="19">
        <f t="shared" si="6"/>
        <v>19.94927340378858</v>
      </c>
      <c r="F53" s="19">
        <f t="shared" si="6"/>
        <v>29.923893961834896</v>
      </c>
      <c r="G53" s="19">
        <f t="shared" si="6"/>
        <v>39.90867973023985</v>
      </c>
      <c r="H53" s="19">
        <f t="shared" si="6"/>
        <v>49.89854680757714</v>
      </c>
      <c r="I53" s="19">
        <f t="shared" si="6"/>
        <v>59.89131520172463</v>
      </c>
      <c r="J53" s="19">
        <f t="shared" si="6"/>
        <v>69.88589539934286</v>
      </c>
      <c r="K53" s="19">
        <f t="shared" si="6"/>
        <v>79.88168253428717</v>
      </c>
      <c r="L53" s="19">
        <f t="shared" si="7"/>
        <v>89.87831394914784</v>
      </c>
      <c r="M53" s="19">
        <f t="shared" si="7"/>
        <v>99.87555901957603</v>
      </c>
      <c r="N53" s="19">
        <f t="shared" si="7"/>
        <v>109.87326409184811</v>
      </c>
      <c r="O53" s="19">
        <f t="shared" si="7"/>
        <v>129.86965939243316</v>
      </c>
      <c r="P53" s="19">
        <f t="shared" si="7"/>
        <v>149.86695721145912</v>
      </c>
      <c r="Q53" s="19">
        <f t="shared" si="7"/>
        <v>169.86485633894637</v>
      </c>
      <c r="R53" s="19">
        <f t="shared" si="7"/>
        <v>189.86317617331167</v>
      </c>
      <c r="S53" s="53">
        <f t="shared" si="7"/>
        <v>209.86180185134555</v>
      </c>
    </row>
    <row r="54" spans="1:19" ht="12.75">
      <c r="A54" s="52">
        <v>175</v>
      </c>
      <c r="B54" s="19">
        <f t="shared" si="6"/>
        <v>10.199623230407358</v>
      </c>
      <c r="C54" s="19">
        <f t="shared" si="6"/>
        <v>10.99818779508721</v>
      </c>
      <c r="D54" s="19">
        <f t="shared" si="6"/>
        <v>11.996540090493717</v>
      </c>
      <c r="E54" s="19">
        <f t="shared" si="6"/>
        <v>19.987310292683482</v>
      </c>
      <c r="F54" s="19">
        <f t="shared" si="6"/>
        <v>29.98096443163725</v>
      </c>
      <c r="G54" s="19">
        <f t="shared" si="6"/>
        <v>39.977157753185836</v>
      </c>
      <c r="H54" s="19">
        <f t="shared" si="6"/>
        <v>49.97462058536707</v>
      </c>
      <c r="I54" s="19">
        <f t="shared" si="6"/>
        <v>59.97280870970894</v>
      </c>
      <c r="J54" s="19">
        <f t="shared" si="6"/>
        <v>69.97145004694073</v>
      </c>
      <c r="K54" s="19">
        <f t="shared" si="6"/>
        <v>79.97039346797254</v>
      </c>
      <c r="L54" s="19">
        <f t="shared" si="7"/>
        <v>89.96954831168136</v>
      </c>
      <c r="M54" s="19">
        <f t="shared" si="7"/>
        <v>99.96885689445118</v>
      </c>
      <c r="N54" s="19">
        <f t="shared" si="7"/>
        <v>109.96828076651732</v>
      </c>
      <c r="O54" s="19">
        <f t="shared" si="7"/>
        <v>129.9673755239559</v>
      </c>
      <c r="P54" s="19">
        <f t="shared" si="7"/>
        <v>149.9666966763583</v>
      </c>
      <c r="Q54" s="19">
        <f t="shared" si="7"/>
        <v>169.966168735515</v>
      </c>
      <c r="R54" s="19">
        <f t="shared" si="7"/>
        <v>189.96574641628823</v>
      </c>
      <c r="S54" s="53">
        <f t="shared" si="7"/>
        <v>209.9654009049399</v>
      </c>
    </row>
    <row r="55" spans="1:19" ht="12.75">
      <c r="A55" s="54">
        <v>179.999</v>
      </c>
      <c r="B55" s="55">
        <f t="shared" si="6"/>
        <v>10.200000000038903</v>
      </c>
      <c r="C55" s="55">
        <f t="shared" si="6"/>
        <v>10.99999999998582</v>
      </c>
      <c r="D55" s="55">
        <f t="shared" si="6"/>
        <v>11.999999999925572</v>
      </c>
      <c r="E55" s="55">
        <f t="shared" si="6"/>
        <v>19.999999999611376</v>
      </c>
      <c r="F55" s="55">
        <f t="shared" si="6"/>
        <v>29.999999999450136</v>
      </c>
      <c r="G55" s="55">
        <f t="shared" si="6"/>
        <v>39.9999999994169</v>
      </c>
      <c r="H55" s="55">
        <f t="shared" si="6"/>
        <v>49.99999999946088</v>
      </c>
      <c r="I55" s="55">
        <f t="shared" si="6"/>
        <v>59.999999999560345</v>
      </c>
      <c r="J55" s="55">
        <f t="shared" si="6"/>
        <v>69.9999999997044</v>
      </c>
      <c r="K55" s="55">
        <f t="shared" si="6"/>
        <v>79.999999999887</v>
      </c>
      <c r="L55" s="55">
        <f t="shared" si="7"/>
        <v>90.00000000010452</v>
      </c>
      <c r="M55" s="55">
        <f t="shared" si="7"/>
        <v>100.00000000035467</v>
      </c>
      <c r="N55" s="55">
        <f t="shared" si="7"/>
        <v>110.00000000063586</v>
      </c>
      <c r="O55" s="55">
        <f t="shared" si="7"/>
        <v>130.00000000128756</v>
      </c>
      <c r="P55" s="55">
        <f t="shared" si="7"/>
        <v>150.00000000205415</v>
      </c>
      <c r="Q55" s="55">
        <f t="shared" si="7"/>
        <v>170.0000000029326</v>
      </c>
      <c r="R55" s="55">
        <f t="shared" si="7"/>
        <v>190.00000000392123</v>
      </c>
      <c r="S55" s="56">
        <f t="shared" si="7"/>
        <v>210.00000000501865</v>
      </c>
    </row>
    <row r="58" spans="1:19" s="28" customFormat="1" ht="24" customHeight="1">
      <c r="A58" s="78" t="s">
        <v>67</v>
      </c>
      <c r="B58" s="49"/>
      <c r="C58" s="49"/>
      <c r="D58" s="49"/>
      <c r="E58" s="49"/>
      <c r="F58" s="49"/>
      <c r="G58" s="49"/>
      <c r="H58" s="50" t="s">
        <v>57</v>
      </c>
      <c r="I58" s="49"/>
      <c r="J58" s="49"/>
      <c r="K58" s="49"/>
      <c r="L58" s="49"/>
      <c r="M58" s="49"/>
      <c r="N58" s="49"/>
      <c r="O58" s="49"/>
      <c r="P58" s="49"/>
      <c r="Q58" s="49"/>
      <c r="R58" s="49"/>
      <c r="S58" s="51"/>
    </row>
    <row r="59" spans="1:19" ht="12.75">
      <c r="A59" s="79"/>
      <c r="B59" s="57">
        <f>B18</f>
        <v>0.1</v>
      </c>
      <c r="C59" s="57">
        <f aca="true" t="shared" si="8" ref="C59:S59">C18</f>
        <v>0.5</v>
      </c>
      <c r="D59" s="57">
        <f t="shared" si="8"/>
        <v>1</v>
      </c>
      <c r="E59" s="57">
        <f t="shared" si="8"/>
        <v>5</v>
      </c>
      <c r="F59" s="57">
        <f t="shared" si="8"/>
        <v>10</v>
      </c>
      <c r="G59" s="57">
        <f t="shared" si="8"/>
        <v>15</v>
      </c>
      <c r="H59" s="57">
        <f t="shared" si="8"/>
        <v>20</v>
      </c>
      <c r="I59" s="57">
        <f t="shared" si="8"/>
        <v>25</v>
      </c>
      <c r="J59" s="57">
        <f t="shared" si="8"/>
        <v>30</v>
      </c>
      <c r="K59" s="57">
        <f t="shared" si="8"/>
        <v>35</v>
      </c>
      <c r="L59" s="57">
        <f t="shared" si="8"/>
        <v>40</v>
      </c>
      <c r="M59" s="57">
        <f t="shared" si="8"/>
        <v>45</v>
      </c>
      <c r="N59" s="57">
        <f t="shared" si="8"/>
        <v>50</v>
      </c>
      <c r="O59" s="57">
        <f t="shared" si="8"/>
        <v>60</v>
      </c>
      <c r="P59" s="57">
        <f t="shared" si="8"/>
        <v>70</v>
      </c>
      <c r="Q59" s="57">
        <f t="shared" si="8"/>
        <v>80</v>
      </c>
      <c r="R59" s="57">
        <f t="shared" si="8"/>
        <v>90</v>
      </c>
      <c r="S59" s="58">
        <f t="shared" si="8"/>
        <v>100</v>
      </c>
    </row>
    <row r="60" spans="1:19" ht="12.75">
      <c r="A60" s="59">
        <v>0.0001</v>
      </c>
      <c r="B60" s="60">
        <f aca="true" t="shared" si="9" ref="B60:B96">(B19-$C$3)/0.3</f>
        <v>5.639577693727915E-10</v>
      </c>
      <c r="C60" s="60">
        <f aca="true" t="shared" si="10" ref="C60:S75">(C19-$C$3)/0.3</f>
        <v>2.0012554576472516E-09</v>
      </c>
      <c r="D60" s="60">
        <f t="shared" si="10"/>
        <v>-6.68520054129355E-10</v>
      </c>
      <c r="E60" s="60">
        <f t="shared" si="10"/>
        <v>1.3921959881220878E-09</v>
      </c>
      <c r="F60" s="60">
        <f t="shared" si="10"/>
        <v>5.8177641732252525E-05</v>
      </c>
      <c r="G60" s="60">
        <f t="shared" si="10"/>
        <v>33.333333333190126</v>
      </c>
      <c r="H60" s="60">
        <f t="shared" si="10"/>
        <v>66.66666666632948</v>
      </c>
      <c r="I60" s="60">
        <f t="shared" si="10"/>
        <v>99.99999999629956</v>
      </c>
      <c r="J60" s="60">
        <f t="shared" si="10"/>
        <v>133.33333332415208</v>
      </c>
      <c r="K60" s="60">
        <f t="shared" si="10"/>
        <v>166.6666666551863</v>
      </c>
      <c r="L60" s="60">
        <f t="shared" si="10"/>
        <v>200.00000001166552</v>
      </c>
      <c r="M60" s="60">
        <f t="shared" si="10"/>
        <v>233.33333330983493</v>
      </c>
      <c r="N60" s="60">
        <f t="shared" si="10"/>
        <v>266.66666668221745</v>
      </c>
      <c r="O60" s="60">
        <f t="shared" si="10"/>
        <v>333.33333331036243</v>
      </c>
      <c r="P60" s="60">
        <f t="shared" si="10"/>
        <v>400.00000002332257</v>
      </c>
      <c r="Q60" s="60">
        <f t="shared" si="10"/>
        <v>466.6666667235607</v>
      </c>
      <c r="R60" s="60">
        <f t="shared" si="10"/>
        <v>533.3333333644285</v>
      </c>
      <c r="S60" s="61">
        <f t="shared" si="10"/>
        <v>599.9999998059817</v>
      </c>
    </row>
    <row r="61" spans="1:19" ht="12.75">
      <c r="A61" s="52">
        <v>5</v>
      </c>
      <c r="B61" s="19">
        <f t="shared" si="9"/>
        <v>0.0012812215620231864</v>
      </c>
      <c r="C61" s="19">
        <f aca="true" t="shared" si="11" ref="C61:Q61">(C20-$C$3)/0.3</f>
        <v>0.006675264694446052</v>
      </c>
      <c r="D61" s="19">
        <f t="shared" si="11"/>
        <v>0.014090401780855188</v>
      </c>
      <c r="E61" s="19">
        <f t="shared" si="11"/>
        <v>0.1263643584095142</v>
      </c>
      <c r="F61" s="19">
        <f t="shared" si="11"/>
        <v>2.907959157689065</v>
      </c>
      <c r="G61" s="19">
        <f t="shared" si="11"/>
        <v>33.709615867786745</v>
      </c>
      <c r="H61" s="19">
        <f t="shared" si="11"/>
        <v>66.91939538348569</v>
      </c>
      <c r="I61" s="19">
        <f t="shared" si="11"/>
        <v>100.21096061774723</v>
      </c>
      <c r="J61" s="19">
        <f t="shared" si="11"/>
        <v>133.52332769481552</v>
      </c>
      <c r="K61" s="19">
        <f t="shared" si="11"/>
        <v>166.8440586149652</v>
      </c>
      <c r="L61" s="19">
        <f t="shared" si="11"/>
        <v>200.168981755088</v>
      </c>
      <c r="M61" s="19">
        <f t="shared" si="11"/>
        <v>233.49630387484146</v>
      </c>
      <c r="N61" s="19">
        <f t="shared" si="11"/>
        <v>266.8251267518496</v>
      </c>
      <c r="O61" s="19">
        <f t="shared" si="11"/>
        <v>333.4854759675198</v>
      </c>
      <c r="P61" s="19">
        <f t="shared" si="11"/>
        <v>400.14792925543685</v>
      </c>
      <c r="Q61" s="19">
        <f t="shared" si="11"/>
        <v>466.8115855457103</v>
      </c>
      <c r="R61" s="19">
        <f t="shared" si="10"/>
        <v>533.4759939947736</v>
      </c>
      <c r="S61" s="53">
        <f t="shared" si="10"/>
        <v>600.1409040178089</v>
      </c>
    </row>
    <row r="62" spans="1:19" ht="12.75">
      <c r="A62" s="52">
        <v>10</v>
      </c>
      <c r="B62" s="19">
        <f t="shared" si="9"/>
        <v>0.00511483828857943</v>
      </c>
      <c r="C62" s="19">
        <f t="shared" si="10"/>
        <v>0.02664185770273164</v>
      </c>
      <c r="D62" s="19">
        <f t="shared" si="10"/>
        <v>0.056214912829162245</v>
      </c>
      <c r="E62" s="19">
        <f t="shared" si="10"/>
        <v>0.4989399992411118</v>
      </c>
      <c r="F62" s="19">
        <f t="shared" si="10"/>
        <v>5.810382849843876</v>
      </c>
      <c r="G62" s="19">
        <f t="shared" si="10"/>
        <v>34.788989946820834</v>
      </c>
      <c r="H62" s="19">
        <f t="shared" si="10"/>
        <v>67.66454666514895</v>
      </c>
      <c r="I62" s="19">
        <f t="shared" si="10"/>
        <v>100.83700789930901</v>
      </c>
      <c r="J62" s="19">
        <f t="shared" si="10"/>
        <v>134.08866671879903</v>
      </c>
      <c r="K62" s="19">
        <f t="shared" si="10"/>
        <v>167.37264773713264</v>
      </c>
      <c r="L62" s="19">
        <f t="shared" si="10"/>
        <v>200.67294669099084</v>
      </c>
      <c r="M62" s="19">
        <f t="shared" si="10"/>
        <v>233.9826228746314</v>
      </c>
      <c r="N62" s="19">
        <f t="shared" si="10"/>
        <v>267.29818141702555</v>
      </c>
      <c r="O62" s="19">
        <f t="shared" si="10"/>
        <v>333.9399193729751</v>
      </c>
      <c r="P62" s="19">
        <f t="shared" si="10"/>
        <v>400.58993953344935</v>
      </c>
      <c r="Q62" s="19">
        <f t="shared" si="10"/>
        <v>467.2447029487048</v>
      </c>
      <c r="R62" s="19">
        <f t="shared" si="10"/>
        <v>533.9024353258562</v>
      </c>
      <c r="S62" s="53">
        <f t="shared" si="10"/>
        <v>600.5621491282948</v>
      </c>
    </row>
    <row r="63" spans="1:19" ht="12.75">
      <c r="A63" s="52">
        <v>15</v>
      </c>
      <c r="B63" s="19">
        <f t="shared" si="9"/>
        <v>0.011470792138924917</v>
      </c>
      <c r="C63" s="19">
        <f t="shared" si="10"/>
        <v>0.059722933774638186</v>
      </c>
      <c r="D63" s="19">
        <f t="shared" si="10"/>
        <v>0.12593631080083156</v>
      </c>
      <c r="E63" s="19">
        <f t="shared" si="10"/>
        <v>1.0995363826605657</v>
      </c>
      <c r="F63" s="19">
        <f t="shared" si="10"/>
        <v>8.701746148003439</v>
      </c>
      <c r="G63" s="19">
        <f t="shared" si="10"/>
        <v>36.449445966204365</v>
      </c>
      <c r="H63" s="19">
        <f t="shared" si="10"/>
        <v>68.86573943198782</v>
      </c>
      <c r="I63" s="19">
        <f t="shared" si="10"/>
        <v>101.85847052373158</v>
      </c>
      <c r="J63" s="19">
        <f t="shared" si="10"/>
        <v>135.01581152245356</v>
      </c>
      <c r="K63" s="19">
        <f t="shared" si="10"/>
        <v>168.24190649016768</v>
      </c>
      <c r="L63" s="19">
        <f t="shared" si="10"/>
        <v>201.50311100698949</v>
      </c>
      <c r="M63" s="19">
        <f t="shared" si="10"/>
        <v>234.7846282483858</v>
      </c>
      <c r="N63" s="19">
        <f t="shared" si="10"/>
        <v>268.07894442289466</v>
      </c>
      <c r="O63" s="19">
        <f t="shared" si="10"/>
        <v>334.69077235964045</v>
      </c>
      <c r="P63" s="19">
        <f t="shared" si="10"/>
        <v>401.32074583154684</v>
      </c>
      <c r="Q63" s="19">
        <f t="shared" si="10"/>
        <v>467.9611397260103</v>
      </c>
      <c r="R63" s="19">
        <f t="shared" si="10"/>
        <v>534.608068068783</v>
      </c>
      <c r="S63" s="53">
        <f t="shared" si="10"/>
        <v>601.2593631080091</v>
      </c>
    </row>
    <row r="64" spans="1:19" ht="12.75">
      <c r="A64" s="52">
        <v>20</v>
      </c>
      <c r="B64" s="19">
        <f t="shared" si="9"/>
        <v>0.02029927154714173</v>
      </c>
      <c r="C64" s="19">
        <f t="shared" si="10"/>
        <v>0.10562625799418394</v>
      </c>
      <c r="D64" s="19">
        <f t="shared" si="10"/>
        <v>0.22253529777661524</v>
      </c>
      <c r="E64" s="19">
        <f t="shared" si="10"/>
        <v>1.901746752485387</v>
      </c>
      <c r="F64" s="19">
        <f t="shared" si="10"/>
        <v>11.576545177795357</v>
      </c>
      <c r="G64" s="19">
        <f t="shared" si="10"/>
        <v>38.548219974375044</v>
      </c>
      <c r="H64" s="19">
        <f t="shared" si="10"/>
        <v>70.47016017163745</v>
      </c>
      <c r="I64" s="19">
        <f t="shared" si="10"/>
        <v>103.24510302022001</v>
      </c>
      <c r="J64" s="19">
        <f t="shared" si="10"/>
        <v>136.2834292975522</v>
      </c>
      <c r="K64" s="19">
        <f t="shared" si="10"/>
        <v>169.43502808048592</v>
      </c>
      <c r="L64" s="19">
        <f t="shared" si="10"/>
        <v>202.64533887622062</v>
      </c>
      <c r="M64" s="19">
        <f t="shared" si="10"/>
        <v>235.88992322029404</v>
      </c>
      <c r="N64" s="19">
        <f t="shared" si="10"/>
        <v>269.1562318778922</v>
      </c>
      <c r="O64" s="19">
        <f t="shared" si="10"/>
        <v>335.72841919307086</v>
      </c>
      <c r="P64" s="19">
        <f t="shared" si="10"/>
        <v>402.3316949659019</v>
      </c>
      <c r="Q64" s="19">
        <f t="shared" si="10"/>
        <v>468.9528903112565</v>
      </c>
      <c r="R64" s="19">
        <f t="shared" si="10"/>
        <v>535.5853508360512</v>
      </c>
      <c r="S64" s="53">
        <f t="shared" si="10"/>
        <v>602.2253529777671</v>
      </c>
    </row>
    <row r="65" spans="1:19" ht="12.75">
      <c r="A65" s="52">
        <v>25</v>
      </c>
      <c r="B65" s="19">
        <f t="shared" si="9"/>
        <v>0.031531135824784215</v>
      </c>
      <c r="C65" s="19">
        <f t="shared" si="10"/>
        <v>0.16394789954292222</v>
      </c>
      <c r="D65" s="19">
        <f t="shared" si="10"/>
        <v>0.3450241682163421</v>
      </c>
      <c r="E65" s="19">
        <f t="shared" si="10"/>
        <v>2.8750895652062645</v>
      </c>
      <c r="F65" s="19">
        <f t="shared" si="10"/>
        <v>14.42930759587353</v>
      </c>
      <c r="G65" s="19">
        <f t="shared" si="10"/>
        <v>40.95833508038989</v>
      </c>
      <c r="H65" s="19">
        <f t="shared" si="10"/>
        <v>72.4168457970792</v>
      </c>
      <c r="I65" s="19">
        <f t="shared" si="10"/>
        <v>104.9591875325758</v>
      </c>
      <c r="J65" s="19">
        <f t="shared" si="10"/>
        <v>137.86399244182093</v>
      </c>
      <c r="K65" s="19">
        <f t="shared" si="10"/>
        <v>170.92991806345637</v>
      </c>
      <c r="L65" s="19">
        <f t="shared" si="10"/>
        <v>204.08083238899152</v>
      </c>
      <c r="M65" s="19">
        <f t="shared" si="10"/>
        <v>237.28189472989519</v>
      </c>
      <c r="N65" s="19">
        <f t="shared" si="10"/>
        <v>270.514973381335</v>
      </c>
      <c r="O65" s="19">
        <f t="shared" si="10"/>
        <v>337.0398079887536</v>
      </c>
      <c r="P65" s="19">
        <f t="shared" si="10"/>
        <v>403.61098797430924</v>
      </c>
      <c r="Q65" s="19">
        <f t="shared" si="10"/>
        <v>470.20900491236046</v>
      </c>
      <c r="R65" s="19">
        <f t="shared" si="10"/>
        <v>536.8239456179806</v>
      </c>
      <c r="S65" s="53">
        <f t="shared" si="10"/>
        <v>603.4502416821632</v>
      </c>
    </row>
    <row r="66" spans="1:21" ht="12.75">
      <c r="A66" s="52">
        <v>30</v>
      </c>
      <c r="B66" s="19">
        <f t="shared" si="9"/>
        <v>0.04507850269437341</v>
      </c>
      <c r="C66" s="19">
        <f t="shared" si="10"/>
        <v>0.23417727238846572</v>
      </c>
      <c r="D66" s="19">
        <f t="shared" si="10"/>
        <v>0.49216510010968645</v>
      </c>
      <c r="E66" s="19">
        <f t="shared" si="10"/>
        <v>3.9885612487912665</v>
      </c>
      <c r="F66" s="19">
        <f t="shared" si="10"/>
        <v>17.254603006834717</v>
      </c>
      <c r="G66" s="19">
        <f t="shared" si="10"/>
        <v>43.58059921401065</v>
      </c>
      <c r="H66" s="19">
        <f t="shared" si="10"/>
        <v>74.6437891642492</v>
      </c>
      <c r="I66" s="19">
        <f t="shared" si="10"/>
        <v>106.9587860852799</v>
      </c>
      <c r="J66" s="19">
        <f t="shared" si="10"/>
        <v>139.72560464974202</v>
      </c>
      <c r="K66" s="19">
        <f t="shared" si="10"/>
        <v>172.70038028956097</v>
      </c>
      <c r="L66" s="19">
        <f t="shared" si="10"/>
        <v>205.78698076650963</v>
      </c>
      <c r="M66" s="19">
        <f t="shared" si="10"/>
        <v>238.9403640560345</v>
      </c>
      <c r="N66" s="19">
        <f t="shared" si="10"/>
        <v>272.1367353175611</v>
      </c>
      <c r="O66" s="19">
        <f t="shared" si="10"/>
        <v>338.6088247528049</v>
      </c>
      <c r="P66" s="19">
        <f t="shared" si="10"/>
        <v>405.1439720646558</v>
      </c>
      <c r="Q66" s="19">
        <f t="shared" si="10"/>
        <v>471.71583068545016</v>
      </c>
      <c r="R66" s="19">
        <f t="shared" si="10"/>
        <v>538.3109249078858</v>
      </c>
      <c r="S66" s="53">
        <f t="shared" si="10"/>
        <v>604.9216510010972</v>
      </c>
      <c r="U66" s="34" t="s">
        <v>22</v>
      </c>
    </row>
    <row r="67" spans="1:26" ht="12.75">
      <c r="A67" s="52">
        <v>35</v>
      </c>
      <c r="B67" s="19">
        <f t="shared" si="9"/>
        <v>0.06083549247122141</v>
      </c>
      <c r="C67" s="19">
        <f t="shared" si="10"/>
        <v>0.3157033999653673</v>
      </c>
      <c r="D67" s="19">
        <f t="shared" si="10"/>
        <v>0.6624923090482919</v>
      </c>
      <c r="E67" s="19">
        <f t="shared" si="10"/>
        <v>5.213003138657383</v>
      </c>
      <c r="F67" s="19">
        <f t="shared" si="10"/>
        <v>20.047053300284873</v>
      </c>
      <c r="G67" s="19">
        <f t="shared" si="10"/>
        <v>46.34164428779506</v>
      </c>
      <c r="H67" s="19">
        <f t="shared" si="10"/>
        <v>77.09267294398144</v>
      </c>
      <c r="I67" s="19">
        <f t="shared" si="10"/>
        <v>109.20059851945041</v>
      </c>
      <c r="J67" s="19">
        <f t="shared" si="10"/>
        <v>141.83379699979722</v>
      </c>
      <c r="K67" s="19">
        <f t="shared" si="10"/>
        <v>174.71735631071195</v>
      </c>
      <c r="L67" s="19">
        <f t="shared" si="10"/>
        <v>207.73828188762735</v>
      </c>
      <c r="M67" s="19">
        <f t="shared" si="10"/>
        <v>240.84231109109152</v>
      </c>
      <c r="N67" s="19">
        <f t="shared" si="10"/>
        <v>274.00031420624504</v>
      </c>
      <c r="O67" s="19">
        <f t="shared" si="10"/>
        <v>340.41672811679825</v>
      </c>
      <c r="P67" s="19">
        <f t="shared" si="10"/>
        <v>406.9134853560085</v>
      </c>
      <c r="Q67" s="19">
        <f t="shared" si="10"/>
        <v>473.45729967705364</v>
      </c>
      <c r="R67" s="19">
        <f t="shared" si="10"/>
        <v>540.0310210096046</v>
      </c>
      <c r="S67" s="53">
        <f t="shared" si="10"/>
        <v>606.6249230904825</v>
      </c>
      <c r="U67" s="16" t="s">
        <v>23</v>
      </c>
      <c r="V67" s="38"/>
      <c r="W67" s="38"/>
      <c r="X67" s="38"/>
      <c r="Y67" s="38">
        <v>28.8</v>
      </c>
      <c r="Z67" s="20" t="s">
        <v>25</v>
      </c>
    </row>
    <row r="68" spans="1:26" ht="12.75">
      <c r="A68" s="52">
        <v>40</v>
      </c>
      <c r="B68" s="19">
        <f t="shared" si="9"/>
        <v>0.07867912077404782</v>
      </c>
      <c r="C68" s="19">
        <f t="shared" si="10"/>
        <v>0.40782225604956446</v>
      </c>
      <c r="D68" s="19">
        <f t="shared" si="10"/>
        <v>0.8543371951389982</v>
      </c>
      <c r="E68" s="19">
        <f t="shared" si="10"/>
        <v>6.5223047752595305</v>
      </c>
      <c r="F68" s="19">
        <f t="shared" si="10"/>
        <v>22.80134288837791</v>
      </c>
      <c r="G68" s="19">
        <f t="shared" si="10"/>
        <v>49.18788487951735</v>
      </c>
      <c r="H68" s="19">
        <f t="shared" si="10"/>
        <v>79.71127621718576</v>
      </c>
      <c r="I68" s="19">
        <f t="shared" si="10"/>
        <v>111.64213732329094</v>
      </c>
      <c r="J68" s="19">
        <f t="shared" si="10"/>
        <v>144.15310520261045</v>
      </c>
      <c r="K68" s="19">
        <f t="shared" si="10"/>
        <v>176.9500987962636</v>
      </c>
      <c r="L68" s="19">
        <f t="shared" si="10"/>
        <v>209.90725613012796</v>
      </c>
      <c r="M68" s="19">
        <f t="shared" si="10"/>
        <v>242.9626154533215</v>
      </c>
      <c r="N68" s="19">
        <f t="shared" si="10"/>
        <v>276.08235772700374</v>
      </c>
      <c r="O68" s="19">
        <f t="shared" si="10"/>
        <v>342.4426183860589</v>
      </c>
      <c r="P68" s="19">
        <f t="shared" si="10"/>
        <v>408.9002361477693</v>
      </c>
      <c r="Q68" s="19">
        <f t="shared" si="10"/>
        <v>475.4152499329666</v>
      </c>
      <c r="R68" s="19">
        <f t="shared" si="10"/>
        <v>541.9669068567755</v>
      </c>
      <c r="S68" s="53">
        <f t="shared" si="10"/>
        <v>608.5433719513903</v>
      </c>
      <c r="U68" s="39" t="s">
        <v>24</v>
      </c>
      <c r="Y68" s="17">
        <v>5.6</v>
      </c>
      <c r="Z68" s="21" t="s">
        <v>59</v>
      </c>
    </row>
    <row r="69" spans="1:26" ht="12.75">
      <c r="A69" s="52">
        <v>45</v>
      </c>
      <c r="B69" s="19">
        <f t="shared" si="9"/>
        <v>0.09847033015051447</v>
      </c>
      <c r="C69" s="19">
        <f t="shared" si="10"/>
        <v>0.5097450157607261</v>
      </c>
      <c r="D69" s="19">
        <f t="shared" si="10"/>
        <v>1.0658555645670968</v>
      </c>
      <c r="E69" s="19">
        <f t="shared" si="10"/>
        <v>7.893762636798343</v>
      </c>
      <c r="F69" s="19">
        <f t="shared" si="10"/>
        <v>25.51222882433932</v>
      </c>
      <c r="G69" s="19">
        <f t="shared" si="10"/>
        <v>52.07977874617689</v>
      </c>
      <c r="H69" s="19">
        <f t="shared" si="10"/>
        <v>82.45419194026336</v>
      </c>
      <c r="I69" s="19">
        <f t="shared" si="10"/>
        <v>114.24316733290496</v>
      </c>
      <c r="J69" s="19">
        <f t="shared" si="10"/>
        <v>146.64832645940163</v>
      </c>
      <c r="K69" s="19">
        <f t="shared" si="10"/>
        <v>179.36719617865225</v>
      </c>
      <c r="L69" s="19">
        <f t="shared" si="10"/>
        <v>212.26528973080596</v>
      </c>
      <c r="M69" s="19">
        <f t="shared" si="10"/>
        <v>245.2747663309011</v>
      </c>
      <c r="N69" s="19">
        <f t="shared" si="10"/>
        <v>278.3579756383741</v>
      </c>
      <c r="O69" s="19">
        <f t="shared" si="10"/>
        <v>344.66391578948475</v>
      </c>
      <c r="P69" s="19">
        <f t="shared" si="10"/>
        <v>411.08319861395455</v>
      </c>
      <c r="Q69" s="19">
        <f t="shared" si="10"/>
        <v>477.5697659168611</v>
      </c>
      <c r="R69" s="19">
        <f t="shared" si="10"/>
        <v>544.0994972534237</v>
      </c>
      <c r="S69" s="53">
        <f t="shared" si="10"/>
        <v>610.6585556456713</v>
      </c>
      <c r="U69" s="39" t="s">
        <v>26</v>
      </c>
      <c r="Y69" s="17">
        <f>Y67-Y68</f>
        <v>23.200000000000003</v>
      </c>
      <c r="Z69" s="21" t="s">
        <v>25</v>
      </c>
    </row>
    <row r="70" spans="1:26" ht="12.75">
      <c r="A70" s="52">
        <v>50</v>
      </c>
      <c r="B70" s="19">
        <f t="shared" si="9"/>
        <v>0.12005514968350303</v>
      </c>
      <c r="C70" s="19">
        <f t="shared" si="10"/>
        <v>0.6206070393643515</v>
      </c>
      <c r="D70" s="19">
        <f t="shared" si="10"/>
        <v>1.295056018175913</v>
      </c>
      <c r="E70" s="19">
        <f t="shared" si="10"/>
        <v>9.307944662121734</v>
      </c>
      <c r="F70" s="19">
        <f t="shared" si="10"/>
        <v>28.174550782713297</v>
      </c>
      <c r="G70" s="19">
        <f t="shared" si="10"/>
        <v>54.987493190755536</v>
      </c>
      <c r="H70" s="19">
        <f t="shared" si="10"/>
        <v>85.28255599091014</v>
      </c>
      <c r="I70" s="19">
        <f t="shared" si="10"/>
        <v>116.96650864065727</v>
      </c>
      <c r="J70" s="19">
        <f t="shared" si="10"/>
        <v>149.28543196770175</v>
      </c>
      <c r="K70" s="19">
        <f t="shared" si="10"/>
        <v>181.9374054387559</v>
      </c>
      <c r="L70" s="19">
        <f t="shared" si="10"/>
        <v>214.7833665965185</v>
      </c>
      <c r="M70" s="19">
        <f t="shared" si="10"/>
        <v>247.75150566128772</v>
      </c>
      <c r="N70" s="19">
        <f t="shared" si="10"/>
        <v>280.801310659993</v>
      </c>
      <c r="O70" s="19">
        <f t="shared" si="10"/>
        <v>347.0568261782762</v>
      </c>
      <c r="P70" s="19">
        <f t="shared" si="10"/>
        <v>413.4400083926486</v>
      </c>
      <c r="Q70" s="19">
        <f t="shared" si="10"/>
        <v>479.89952513364057</v>
      </c>
      <c r="R70" s="19">
        <f t="shared" si="10"/>
        <v>546.4082597796329</v>
      </c>
      <c r="S70" s="53">
        <f t="shared" si="10"/>
        <v>612.9505601817592</v>
      </c>
      <c r="U70" s="39" t="s">
        <v>27</v>
      </c>
      <c r="Y70" s="17">
        <v>98.3</v>
      </c>
      <c r="Z70" s="21" t="s">
        <v>28</v>
      </c>
    </row>
    <row r="71" spans="1:26" ht="12.75">
      <c r="A71" s="52">
        <v>55</v>
      </c>
      <c r="B71" s="19">
        <f t="shared" si="9"/>
        <v>0.14326597051350495</v>
      </c>
      <c r="C71" s="19">
        <f t="shared" si="10"/>
        <v>0.739477407239632</v>
      </c>
      <c r="D71" s="19">
        <f t="shared" si="10"/>
        <v>1.5398286603143951</v>
      </c>
      <c r="E71" s="19">
        <f t="shared" si="10"/>
        <v>10.748324440166222</v>
      </c>
      <c r="F71" s="19">
        <f t="shared" si="10"/>
        <v>30.7832408823356</v>
      </c>
      <c r="G71" s="19">
        <f t="shared" si="10"/>
        <v>57.887894894457574</v>
      </c>
      <c r="H71" s="19">
        <f t="shared" si="10"/>
        <v>88.16331554699914</v>
      </c>
      <c r="I71" s="19">
        <f t="shared" si="10"/>
        <v>119.77836196164073</v>
      </c>
      <c r="J71" s="19">
        <f t="shared" si="10"/>
        <v>152.03216439323148</v>
      </c>
      <c r="K71" s="19">
        <f t="shared" si="10"/>
        <v>184.63028374011557</v>
      </c>
      <c r="L71" s="19">
        <f t="shared" si="10"/>
        <v>217.4326686952129</v>
      </c>
      <c r="M71" s="19">
        <f t="shared" si="10"/>
        <v>250.36538299408952</v>
      </c>
      <c r="N71" s="19">
        <f t="shared" si="10"/>
        <v>283.38604864990907</v>
      </c>
      <c r="O71" s="19">
        <f t="shared" si="10"/>
        <v>349.5967770725188</v>
      </c>
      <c r="P71" s="19">
        <f t="shared" si="10"/>
        <v>415.9473441247644</v>
      </c>
      <c r="Q71" s="19">
        <f t="shared" si="10"/>
        <v>482.3821393899048</v>
      </c>
      <c r="R71" s="19">
        <f t="shared" si="10"/>
        <v>548.8715255619212</v>
      </c>
      <c r="S71" s="53">
        <f t="shared" si="10"/>
        <v>615.3982866031446</v>
      </c>
      <c r="U71" s="39" t="s">
        <v>29</v>
      </c>
      <c r="Y71" s="17">
        <f>C3</f>
        <v>10</v>
      </c>
      <c r="Z71" s="21" t="s">
        <v>48</v>
      </c>
    </row>
    <row r="72" spans="1:26" ht="12.75">
      <c r="A72" s="52">
        <v>60</v>
      </c>
      <c r="B72" s="19">
        <f t="shared" si="9"/>
        <v>0.16792292428199573</v>
      </c>
      <c r="C72" s="19">
        <f t="shared" si="10"/>
        <v>0.8653688265718884</v>
      </c>
      <c r="D72" s="19">
        <f t="shared" si="10"/>
        <v>1.797973380564848</v>
      </c>
      <c r="E72" s="19">
        <f t="shared" si="10"/>
        <v>12.20084679281462</v>
      </c>
      <c r="F72" s="19">
        <f t="shared" si="10"/>
        <v>33.333333333333336</v>
      </c>
      <c r="G72" s="19">
        <f t="shared" si="10"/>
        <v>60.762521851076514</v>
      </c>
      <c r="H72" s="19">
        <f t="shared" si="10"/>
        <v>91.06836025229589</v>
      </c>
      <c r="I72" s="19">
        <f t="shared" si="10"/>
        <v>122.64831572567786</v>
      </c>
      <c r="J72" s="19">
        <f t="shared" si="10"/>
        <v>154.85837703548637</v>
      </c>
      <c r="K72" s="19">
        <f t="shared" si="10"/>
        <v>187.41663330663997</v>
      </c>
      <c r="L72" s="19">
        <f t="shared" si="10"/>
        <v>220.1850425154663</v>
      </c>
      <c r="M72" s="19">
        <f t="shared" si="10"/>
        <v>253.0892128645408</v>
      </c>
      <c r="N72" s="19">
        <f t="shared" si="10"/>
        <v>286.0858564985279</v>
      </c>
      <c r="O72" s="19">
        <f t="shared" si="10"/>
        <v>352.25881209433396</v>
      </c>
      <c r="P72" s="19">
        <f t="shared" si="10"/>
        <v>418.58128414339996</v>
      </c>
      <c r="Q72" s="19">
        <f t="shared" si="10"/>
        <v>484.9944811756913</v>
      </c>
      <c r="R72" s="19">
        <f t="shared" si="10"/>
        <v>551.4667915105844</v>
      </c>
      <c r="S72" s="53">
        <f t="shared" si="10"/>
        <v>617.9797338056482</v>
      </c>
      <c r="U72" s="39" t="s">
        <v>30</v>
      </c>
      <c r="Y72" s="35">
        <f>10*LOG10(Y70)-20*LOG(Y71*1000)+145.8</f>
        <v>85.72553517832137</v>
      </c>
      <c r="Z72" s="21" t="s">
        <v>25</v>
      </c>
    </row>
    <row r="73" spans="1:26" ht="12.75">
      <c r="A73" s="52">
        <v>65</v>
      </c>
      <c r="B73" s="19">
        <f t="shared" si="9"/>
        <v>0.19383535077938183</v>
      </c>
      <c r="C73" s="19">
        <f t="shared" si="10"/>
        <v>0.9972477382394492</v>
      </c>
      <c r="D73" s="19">
        <f t="shared" si="10"/>
        <v>2.067227085398435</v>
      </c>
      <c r="E73" s="19">
        <f t="shared" si="10"/>
        <v>13.65350883596415</v>
      </c>
      <c r="F73" s="19">
        <f t="shared" si="10"/>
        <v>35.81997388978825</v>
      </c>
      <c r="G73" s="19">
        <f t="shared" si="10"/>
        <v>63.596226348976145</v>
      </c>
      <c r="H73" s="19">
        <f t="shared" si="10"/>
        <v>93.97368433859498</v>
      </c>
      <c r="I73" s="19">
        <f t="shared" si="10"/>
        <v>125.5491649435173</v>
      </c>
      <c r="J73" s="19">
        <f t="shared" si="10"/>
        <v>157.73617875957171</v>
      </c>
      <c r="K73" s="19">
        <f t="shared" si="10"/>
        <v>190.26878721824627</v>
      </c>
      <c r="L73" s="19">
        <f t="shared" si="10"/>
        <v>223.01334121899316</v>
      </c>
      <c r="M73" s="19">
        <f t="shared" si="10"/>
        <v>255.89643537186893</v>
      </c>
      <c r="N73" s="19">
        <f t="shared" si="10"/>
        <v>288.8747439772623</v>
      </c>
      <c r="O73" s="19">
        <f t="shared" si="10"/>
        <v>355.01793678335184</v>
      </c>
      <c r="P73" s="19">
        <f t="shared" si="10"/>
        <v>421.3176308075247</v>
      </c>
      <c r="Q73" s="19">
        <f t="shared" si="10"/>
        <v>487.7129879446355</v>
      </c>
      <c r="R73" s="19">
        <f t="shared" si="10"/>
        <v>554.1710072883296</v>
      </c>
      <c r="S73" s="53">
        <f t="shared" si="10"/>
        <v>620.6722708539847</v>
      </c>
      <c r="U73" s="40" t="s">
        <v>31</v>
      </c>
      <c r="V73" s="41"/>
      <c r="W73" s="41"/>
      <c r="X73" s="41"/>
      <c r="Y73" s="42">
        <f>Y72-Y69</f>
        <v>62.52553517832136</v>
      </c>
      <c r="Z73" s="13" t="s">
        <v>59</v>
      </c>
    </row>
    <row r="74" spans="1:26" ht="12.75">
      <c r="A74" s="52">
        <v>70</v>
      </c>
      <c r="B74" s="19">
        <f t="shared" si="9"/>
        <v>0.22080334056903203</v>
      </c>
      <c r="C74" s="19">
        <f t="shared" si="10"/>
        <v>1.134044464977908</v>
      </c>
      <c r="D74" s="19">
        <f t="shared" si="10"/>
        <v>2.345289393165568</v>
      </c>
      <c r="E74" s="19">
        <f t="shared" si="10"/>
        <v>15.095992343811714</v>
      </c>
      <c r="F74" s="19">
        <f t="shared" si="10"/>
        <v>38.23842909006974</v>
      </c>
      <c r="G74" s="19">
        <f t="shared" si="10"/>
        <v>66.37626299063831</v>
      </c>
      <c r="H74" s="19">
        <f t="shared" si="10"/>
        <v>96.85865135429012</v>
      </c>
      <c r="I74" s="19">
        <f t="shared" si="10"/>
        <v>128.45663546310618</v>
      </c>
      <c r="J74" s="19">
        <f t="shared" si="10"/>
        <v>160.6399438377504</v>
      </c>
      <c r="K74" s="19">
        <f t="shared" si="10"/>
        <v>193.1607686667302</v>
      </c>
      <c r="L74" s="19">
        <f t="shared" si="10"/>
        <v>225.89165912444386</v>
      </c>
      <c r="M74" s="19">
        <f t="shared" si="10"/>
        <v>258.7613874618265</v>
      </c>
      <c r="N74" s="19">
        <f t="shared" si="10"/>
        <v>291.72735176256333</v>
      </c>
      <c r="O74" s="19">
        <f t="shared" si="10"/>
        <v>357.8494130990671</v>
      </c>
      <c r="P74" s="19">
        <f t="shared" si="10"/>
        <v>424.1321980772377</v>
      </c>
      <c r="Q74" s="19">
        <f t="shared" si="10"/>
        <v>490.5139393646878</v>
      </c>
      <c r="R74" s="19">
        <f t="shared" si="10"/>
        <v>556.9608420209062</v>
      </c>
      <c r="S74" s="53">
        <f t="shared" si="10"/>
        <v>623.4528939316558</v>
      </c>
      <c r="Y74" s="35">
        <f>Y73</f>
        <v>62.52553517832136</v>
      </c>
      <c r="Z74" s="21" t="s">
        <v>59</v>
      </c>
    </row>
    <row r="75" spans="1:19" ht="12.75">
      <c r="A75" s="52">
        <v>75</v>
      </c>
      <c r="B75" s="19">
        <f t="shared" si="9"/>
        <v>0.24861933805087352</v>
      </c>
      <c r="C75" s="19">
        <f t="shared" si="10"/>
        <v>1.2746632580772814</v>
      </c>
      <c r="D75" s="19">
        <f t="shared" si="10"/>
        <v>2.6298464425762567</v>
      </c>
      <c r="E75" s="19">
        <f t="shared" si="10"/>
        <v>16.5193570799094</v>
      </c>
      <c r="F75" s="19">
        <f t="shared" si="10"/>
        <v>40.584095267248046</v>
      </c>
      <c r="G75" s="19">
        <f t="shared" si="10"/>
        <v>69.09166986904498</v>
      </c>
      <c r="H75" s="19">
        <f t="shared" si="10"/>
        <v>99.70538082648551</v>
      </c>
      <c r="I75" s="19">
        <f t="shared" si="10"/>
        <v>131.3490748051425</v>
      </c>
      <c r="J75" s="19">
        <f t="shared" si="10"/>
        <v>163.5462352579215</v>
      </c>
      <c r="K75" s="19">
        <f t="shared" si="10"/>
        <v>196.0683554194543</v>
      </c>
      <c r="L75" s="19">
        <f t="shared" si="10"/>
        <v>228.79547800541863</v>
      </c>
      <c r="M75" s="19">
        <f t="shared" si="10"/>
        <v>261.6594963517444</v>
      </c>
      <c r="N75" s="19">
        <f t="shared" si="10"/>
        <v>294.6191718966838</v>
      </c>
      <c r="O75" s="19">
        <f t="shared" si="10"/>
        <v>360.7290033261644</v>
      </c>
      <c r="P75" s="19">
        <f t="shared" si="10"/>
        <v>427.0010606156447</v>
      </c>
      <c r="Q75" s="19">
        <f t="shared" si="10"/>
        <v>493.3737047254177</v>
      </c>
      <c r="R75" s="19">
        <f aca="true" t="shared" si="12" ref="C75:S90">(R34-$C$3)/0.3</f>
        <v>559.8129274462664</v>
      </c>
      <c r="S75" s="53">
        <f t="shared" si="12"/>
        <v>626.2984644257633</v>
      </c>
    </row>
    <row r="76" spans="1:19" ht="12.75">
      <c r="A76" s="52">
        <v>80</v>
      </c>
      <c r="B76" s="19">
        <f t="shared" si="9"/>
        <v>0.2770697903169269</v>
      </c>
      <c r="C76" s="19">
        <f t="shared" si="12"/>
        <v>1.4179921184242932</v>
      </c>
      <c r="D76" s="19">
        <f t="shared" si="12"/>
        <v>2.918592592883395</v>
      </c>
      <c r="E76" s="19">
        <f t="shared" si="12"/>
        <v>17.915792315582788</v>
      </c>
      <c r="F76" s="19">
        <f t="shared" si="12"/>
        <v>42.85250731243596</v>
      </c>
      <c r="G76" s="19">
        <f t="shared" si="12"/>
        <v>71.73284369232682</v>
      </c>
      <c r="H76" s="19">
        <f t="shared" si="12"/>
        <v>102.49825129783225</v>
      </c>
      <c r="I76" s="19">
        <f t="shared" si="12"/>
        <v>134.20714611840222</v>
      </c>
      <c r="J76" s="19">
        <f t="shared" si="12"/>
        <v>166.43367821523205</v>
      </c>
      <c r="K76" s="19">
        <f t="shared" si="12"/>
        <v>198.9690773090296</v>
      </c>
      <c r="L76" s="19">
        <f t="shared" si="12"/>
        <v>231.7017446044262</v>
      </c>
      <c r="M76" s="19">
        <f t="shared" si="12"/>
        <v>264.56740816055446</v>
      </c>
      <c r="N76" s="19">
        <f t="shared" si="12"/>
        <v>297.52670924292863</v>
      </c>
      <c r="O76" s="19">
        <f t="shared" si="12"/>
        <v>363.6331665481239</v>
      </c>
      <c r="P76" s="19">
        <f t="shared" si="12"/>
        <v>429.9007648546144</v>
      </c>
      <c r="Q76" s="19">
        <f t="shared" si="12"/>
        <v>496.268959500925</v>
      </c>
      <c r="R76" s="19">
        <f t="shared" si="12"/>
        <v>562.7040757179093</v>
      </c>
      <c r="S76" s="53">
        <f t="shared" si="12"/>
        <v>629.1859259288341</v>
      </c>
    </row>
    <row r="77" spans="1:19" ht="12.75">
      <c r="A77" s="52">
        <v>85</v>
      </c>
      <c r="B77" s="19">
        <f t="shared" si="9"/>
        <v>0.30593682722257043</v>
      </c>
      <c r="C77" s="19">
        <f t="shared" si="12"/>
        <v>1.5629122875193544</v>
      </c>
      <c r="D77" s="19">
        <f t="shared" si="12"/>
        <v>3.2092499070576608</v>
      </c>
      <c r="E77" s="19">
        <f t="shared" si="12"/>
        <v>19.27841887676784</v>
      </c>
      <c r="F77" s="19">
        <f t="shared" si="12"/>
        <v>45.03934717437735</v>
      </c>
      <c r="G77" s="19">
        <f t="shared" si="12"/>
        <v>74.29124448393938</v>
      </c>
      <c r="H77" s="19">
        <f t="shared" si="12"/>
        <v>105.22350442020233</v>
      </c>
      <c r="I77" s="19">
        <f t="shared" si="12"/>
        <v>137.01354483490047</v>
      </c>
      <c r="J77" s="19">
        <f t="shared" si="12"/>
        <v>169.28280977352253</v>
      </c>
      <c r="K77" s="19">
        <f t="shared" si="12"/>
        <v>201.84216938817676</v>
      </c>
      <c r="L77" s="19">
        <f t="shared" si="12"/>
        <v>234.58889692532728</v>
      </c>
      <c r="M77" s="19">
        <f t="shared" si="12"/>
        <v>267.4630647789376</v>
      </c>
      <c r="N77" s="19">
        <f t="shared" si="12"/>
        <v>300.4275934000641</v>
      </c>
      <c r="O77" s="19">
        <f t="shared" si="12"/>
        <v>366.5392124080523</v>
      </c>
      <c r="P77" s="19">
        <f t="shared" si="12"/>
        <v>432.80850404841016</v>
      </c>
      <c r="Q77" s="19">
        <f t="shared" si="12"/>
        <v>499.17687151998393</v>
      </c>
      <c r="R77" s="19">
        <f t="shared" si="12"/>
        <v>565.6114713650559</v>
      </c>
      <c r="S77" s="53">
        <f t="shared" si="12"/>
        <v>632.0924990705769</v>
      </c>
    </row>
    <row r="78" spans="1:19" ht="12.75">
      <c r="A78" s="52">
        <v>90</v>
      </c>
      <c r="B78" s="19">
        <f t="shared" si="9"/>
        <v>0.334999958335415</v>
      </c>
      <c r="C78" s="19">
        <f t="shared" si="12"/>
        <v>1.7083073241679791</v>
      </c>
      <c r="D78" s="19">
        <f t="shared" si="12"/>
        <v>3.4995854037363</v>
      </c>
      <c r="E78" s="19">
        <f t="shared" si="12"/>
        <v>20.60113295832983</v>
      </c>
      <c r="F78" s="19">
        <f t="shared" si="12"/>
        <v>47.14045207910317</v>
      </c>
      <c r="G78" s="19">
        <f t="shared" si="12"/>
        <v>76.75918792439982</v>
      </c>
      <c r="H78" s="19">
        <f t="shared" si="12"/>
        <v>107.86893258332636</v>
      </c>
      <c r="I78" s="19">
        <f t="shared" si="12"/>
        <v>139.75274678557508</v>
      </c>
      <c r="J78" s="19">
        <f t="shared" si="12"/>
        <v>172.07592200561265</v>
      </c>
      <c r="K78" s="19">
        <f t="shared" si="12"/>
        <v>204.66849815467538</v>
      </c>
      <c r="L78" s="19">
        <f t="shared" si="12"/>
        <v>237.43685418725545</v>
      </c>
      <c r="M78" s="19">
        <f t="shared" si="12"/>
        <v>270.32574095488155</v>
      </c>
      <c r="N78" s="19">
        <f t="shared" si="12"/>
        <v>303.30065045309294</v>
      </c>
      <c r="O78" s="19">
        <f t="shared" si="12"/>
        <v>369.42541767660754</v>
      </c>
      <c r="P78" s="19">
        <f t="shared" si="12"/>
        <v>435.7022603955161</v>
      </c>
      <c r="Q78" s="19">
        <f t="shared" si="12"/>
        <v>502.0752582766185</v>
      </c>
      <c r="R78" s="19">
        <f t="shared" si="12"/>
        <v>568.5128379379142</v>
      </c>
      <c r="S78" s="53">
        <f t="shared" si="12"/>
        <v>634.9958540373636</v>
      </c>
    </row>
    <row r="79" spans="1:19" ht="12.75">
      <c r="A79" s="52">
        <v>95</v>
      </c>
      <c r="B79" s="19">
        <f t="shared" si="9"/>
        <v>0.36403777281016403</v>
      </c>
      <c r="C79" s="19">
        <f t="shared" si="12"/>
        <v>1.8530717020213436</v>
      </c>
      <c r="D79" s="19">
        <f t="shared" si="12"/>
        <v>3.7874261383585583</v>
      </c>
      <c r="E79" s="19">
        <f t="shared" si="12"/>
        <v>21.878483521819472</v>
      </c>
      <c r="F79" s="19">
        <f t="shared" si="12"/>
        <v>49.15182245400828</v>
      </c>
      <c r="G79" s="19">
        <f t="shared" si="12"/>
        <v>79.12969776189377</v>
      </c>
      <c r="H79" s="19">
        <f t="shared" si="12"/>
        <v>110.42363371030564</v>
      </c>
      <c r="I79" s="19">
        <f t="shared" si="12"/>
        <v>142.41079009713033</v>
      </c>
      <c r="J79" s="19">
        <f t="shared" si="12"/>
        <v>174.79690941168</v>
      </c>
      <c r="K79" s="19">
        <f t="shared" si="12"/>
        <v>207.43047359599487</v>
      </c>
      <c r="L79" s="19">
        <f t="shared" si="12"/>
        <v>240.22698243277375</v>
      </c>
      <c r="M79" s="19">
        <f t="shared" si="12"/>
        <v>273.13605197442496</v>
      </c>
      <c r="N79" s="19">
        <f t="shared" si="12"/>
        <v>306.1259432173487</v>
      </c>
      <c r="O79" s="19">
        <f t="shared" si="12"/>
        <v>372.2711113683316</v>
      </c>
      <c r="P79" s="19">
        <f t="shared" si="12"/>
        <v>438.56091790956157</v>
      </c>
      <c r="Q79" s="19">
        <f t="shared" si="12"/>
        <v>504.9427176499423</v>
      </c>
      <c r="R79" s="19">
        <f t="shared" si="12"/>
        <v>571.3865806303993</v>
      </c>
      <c r="S79" s="53">
        <f t="shared" si="12"/>
        <v>637.874261383586</v>
      </c>
    </row>
    <row r="80" spans="1:19" ht="12.75">
      <c r="A80" s="52">
        <v>100</v>
      </c>
      <c r="B80" s="19">
        <f t="shared" si="9"/>
        <v>0.392829628751444</v>
      </c>
      <c r="C80" s="19">
        <f t="shared" si="12"/>
        <v>1.9961188813517992</v>
      </c>
      <c r="D80" s="19">
        <f t="shared" si="12"/>
        <v>4.070672229179841</v>
      </c>
      <c r="E80" s="19">
        <f t="shared" si="12"/>
        <v>23.105576273841613</v>
      </c>
      <c r="F80" s="19">
        <f t="shared" si="12"/>
        <v>51.06962954126521</v>
      </c>
      <c r="G80" s="19">
        <f t="shared" si="12"/>
        <v>81.39639994281174</v>
      </c>
      <c r="H80" s="19">
        <f t="shared" si="12"/>
        <v>112.8778192143499</v>
      </c>
      <c r="I80" s="19">
        <f t="shared" si="12"/>
        <v>144.9750896483134</v>
      </c>
      <c r="J80" s="19">
        <f t="shared" si="12"/>
        <v>177.43112680118205</v>
      </c>
      <c r="K80" s="19">
        <f t="shared" si="12"/>
        <v>210.11195597781423</v>
      </c>
      <c r="L80" s="19">
        <f t="shared" si="12"/>
        <v>242.94204505997624</v>
      </c>
      <c r="M80" s="19">
        <f t="shared" si="12"/>
        <v>275.87594054159024</v>
      </c>
      <c r="N80" s="19">
        <f t="shared" si="12"/>
        <v>308.884787571651</v>
      </c>
      <c r="O80" s="19">
        <f t="shared" si="12"/>
        <v>375.0567339603604</v>
      </c>
      <c r="P80" s="19">
        <f t="shared" si="12"/>
        <v>441.36434995743366</v>
      </c>
      <c r="Q80" s="19">
        <f t="shared" si="12"/>
        <v>507.7587347383436</v>
      </c>
      <c r="R80" s="19">
        <f t="shared" si="12"/>
        <v>574.2119066955927</v>
      </c>
      <c r="S80" s="53">
        <f t="shared" si="12"/>
        <v>640.7067222917987</v>
      </c>
    </row>
    <row r="81" spans="1:19" ht="12.75">
      <c r="A81" s="52">
        <v>105</v>
      </c>
      <c r="B81" s="19">
        <f t="shared" si="9"/>
        <v>0.42115731924664485</v>
      </c>
      <c r="C81" s="19">
        <f t="shared" si="12"/>
        <v>2.136388824914963</v>
      </c>
      <c r="D81" s="19">
        <f t="shared" si="12"/>
        <v>4.347307981533841</v>
      </c>
      <c r="E81" s="19">
        <f t="shared" si="12"/>
        <v>24.27799850072075</v>
      </c>
      <c r="F81" s="19">
        <f t="shared" si="12"/>
        <v>52.89022268608235</v>
      </c>
      <c r="G81" s="19">
        <f t="shared" si="12"/>
        <v>83.55344608870828</v>
      </c>
      <c r="H81" s="19">
        <f t="shared" si="12"/>
        <v>115.22266366810817</v>
      </c>
      <c r="I81" s="19">
        <f t="shared" si="12"/>
        <v>147.43428113071116</v>
      </c>
      <c r="J81" s="19">
        <f t="shared" si="12"/>
        <v>179.96526070822836</v>
      </c>
      <c r="K81" s="19">
        <f t="shared" si="12"/>
        <v>212.6981633285306</v>
      </c>
      <c r="L81" s="19">
        <f t="shared" si="12"/>
        <v>245.56614518195343</v>
      </c>
      <c r="M81" s="19">
        <f t="shared" si="12"/>
        <v>278.52864973290843</v>
      </c>
      <c r="N81" s="19">
        <f t="shared" si="12"/>
        <v>311.55975128727954</v>
      </c>
      <c r="O81" s="19">
        <f t="shared" si="12"/>
        <v>377.76387582036006</v>
      </c>
      <c r="P81" s="19">
        <f t="shared" si="12"/>
        <v>444.09348535035446</v>
      </c>
      <c r="Q81" s="19">
        <f t="shared" si="12"/>
        <v>510.50376770668345</v>
      </c>
      <c r="R81" s="19">
        <f t="shared" si="12"/>
        <v>576.9689257837442</v>
      </c>
      <c r="S81" s="53">
        <f t="shared" si="12"/>
        <v>643.4730798153387</v>
      </c>
    </row>
    <row r="82" spans="1:19" ht="12.75">
      <c r="A82" s="52">
        <v>110</v>
      </c>
      <c r="B82" s="19">
        <f t="shared" si="9"/>
        <v>0.4488067029555095</v>
      </c>
      <c r="C82" s="19">
        <f t="shared" si="12"/>
        <v>2.2728549421625566</v>
      </c>
      <c r="D82" s="19">
        <f t="shared" si="12"/>
        <v>4.615411286258257</v>
      </c>
      <c r="E82" s="19">
        <f t="shared" si="12"/>
        <v>25.39176019837259</v>
      </c>
      <c r="F82" s="19">
        <f t="shared" si="12"/>
        <v>54.610136285932796</v>
      </c>
      <c r="G82" s="19">
        <f t="shared" si="12"/>
        <v>85.59545786113061</v>
      </c>
      <c r="H82" s="19">
        <f t="shared" si="12"/>
        <v>117.45018706341183</v>
      </c>
      <c r="I82" s="19">
        <f t="shared" si="12"/>
        <v>149.77809109679538</v>
      </c>
      <c r="J82" s="19">
        <f t="shared" si="12"/>
        <v>182.38721540347882</v>
      </c>
      <c r="K82" s="19">
        <f t="shared" si="12"/>
        <v>215.17558336166456</v>
      </c>
      <c r="L82" s="19">
        <f t="shared" si="12"/>
        <v>248.08466477212497</v>
      </c>
      <c r="M82" s="19">
        <f t="shared" si="12"/>
        <v>281.07868734753976</v>
      </c>
      <c r="N82" s="19">
        <f t="shared" si="12"/>
        <v>314.13464058418975</v>
      </c>
      <c r="O82" s="19">
        <f t="shared" si="12"/>
        <v>380.37529936265</v>
      </c>
      <c r="P82" s="19">
        <f t="shared" si="12"/>
        <v>446.7303566571757</v>
      </c>
      <c r="Q82" s="19">
        <f t="shared" si="12"/>
        <v>513.1593155540518</v>
      </c>
      <c r="R82" s="19">
        <f t="shared" si="12"/>
        <v>579.6387324770594</v>
      </c>
      <c r="S82" s="53">
        <f t="shared" si="12"/>
        <v>646.1541128625829</v>
      </c>
    </row>
    <row r="83" spans="1:19" ht="12.75">
      <c r="A83" s="52">
        <v>115</v>
      </c>
      <c r="B83" s="19">
        <f t="shared" si="9"/>
        <v>0.4755692879119463</v>
      </c>
      <c r="C83" s="19">
        <f t="shared" si="12"/>
        <v>2.4045304582766334</v>
      </c>
      <c r="D83" s="19">
        <f t="shared" si="12"/>
        <v>4.8731614783909905</v>
      </c>
      <c r="E83" s="19">
        <f t="shared" si="12"/>
        <v>26.44324791533459</v>
      </c>
      <c r="F83" s="19">
        <f t="shared" si="12"/>
        <v>56.226096387525715</v>
      </c>
      <c r="G83" s="19">
        <f t="shared" si="12"/>
        <v>87.51748635315144</v>
      </c>
      <c r="H83" s="19">
        <f t="shared" si="12"/>
        <v>119.55316249733585</v>
      </c>
      <c r="I83" s="19">
        <f t="shared" si="12"/>
        <v>151.997229312606</v>
      </c>
      <c r="J83" s="19">
        <f t="shared" si="12"/>
        <v>184.68601334077107</v>
      </c>
      <c r="K83" s="19">
        <f t="shared" si="12"/>
        <v>217.53189199501236</v>
      </c>
      <c r="L83" s="19">
        <f t="shared" si="12"/>
        <v>250.48420402127704</v>
      </c>
      <c r="M83" s="19">
        <f t="shared" si="12"/>
        <v>283.51178564986657</v>
      </c>
      <c r="N83" s="19">
        <f t="shared" si="12"/>
        <v>316.5944785678714</v>
      </c>
      <c r="O83" s="19">
        <f t="shared" si="12"/>
        <v>382.8749488106535</v>
      </c>
      <c r="P83" s="19">
        <f t="shared" si="12"/>
        <v>449.25813407962306</v>
      </c>
      <c r="Q83" s="19">
        <f t="shared" si="12"/>
        <v>515.7079705872467</v>
      </c>
      <c r="R83" s="19">
        <f t="shared" si="12"/>
        <v>582.2034733088161</v>
      </c>
      <c r="S83" s="53">
        <f t="shared" si="12"/>
        <v>648.73161478391</v>
      </c>
    </row>
    <row r="84" spans="1:19" ht="12.75">
      <c r="A84" s="52">
        <v>120</v>
      </c>
      <c r="B84" s="19">
        <f t="shared" si="9"/>
        <v>0.5012437580059567</v>
      </c>
      <c r="C84" s="19">
        <f t="shared" si="12"/>
        <v>2.5304742144719823</v>
      </c>
      <c r="D84" s="19">
        <f t="shared" si="12"/>
        <v>5.118845842842461</v>
      </c>
      <c r="E84" s="19">
        <f t="shared" si="12"/>
        <v>27.429188517743178</v>
      </c>
      <c r="F84" s="19">
        <f t="shared" si="12"/>
        <v>57.73502691896258</v>
      </c>
      <c r="G84" s="19">
        <f t="shared" si="12"/>
        <v>89.31498239234458</v>
      </c>
      <c r="H84" s="19">
        <f t="shared" si="12"/>
        <v>121.52504370215304</v>
      </c>
      <c r="I84" s="19">
        <f t="shared" si="12"/>
        <v>154.08329997330665</v>
      </c>
      <c r="J84" s="19">
        <f t="shared" si="12"/>
        <v>186.851709182133</v>
      </c>
      <c r="K84" s="19">
        <f t="shared" si="12"/>
        <v>219.75587953120757</v>
      </c>
      <c r="L84" s="19">
        <f t="shared" si="12"/>
        <v>252.7525231651947</v>
      </c>
      <c r="M84" s="19">
        <f t="shared" si="12"/>
        <v>285.8148594182037</v>
      </c>
      <c r="N84" s="19">
        <f t="shared" si="12"/>
        <v>318.9254787610008</v>
      </c>
      <c r="O84" s="19">
        <f t="shared" si="12"/>
        <v>385.2479508100668</v>
      </c>
      <c r="P84" s="19">
        <f t="shared" si="12"/>
        <v>451.66114784235845</v>
      </c>
      <c r="Q84" s="19">
        <f t="shared" si="12"/>
        <v>518.1334581772513</v>
      </c>
      <c r="R84" s="19">
        <f t="shared" si="12"/>
        <v>584.6464004723155</v>
      </c>
      <c r="S84" s="53">
        <f t="shared" si="12"/>
        <v>651.1884584284251</v>
      </c>
    </row>
    <row r="85" spans="1:19" ht="12.75">
      <c r="A85" s="52">
        <v>125</v>
      </c>
      <c r="B85" s="19">
        <f t="shared" si="9"/>
        <v>0.5256374324522877</v>
      </c>
      <c r="C85" s="19">
        <f t="shared" si="12"/>
        <v>2.6497959138355043</v>
      </c>
      <c r="D85" s="19">
        <f t="shared" si="12"/>
        <v>5.350864947302991</v>
      </c>
      <c r="E85" s="19">
        <f t="shared" si="12"/>
        <v>28.34662070928547</v>
      </c>
      <c r="F85" s="19">
        <f t="shared" si="12"/>
        <v>59.134055545214814</v>
      </c>
      <c r="G85" s="19">
        <f t="shared" si="12"/>
        <v>90.98377482901785</v>
      </c>
      <c r="H85" s="19">
        <f t="shared" si="12"/>
        <v>123.35990808523766</v>
      </c>
      <c r="I85" s="19">
        <f t="shared" si="12"/>
        <v>156.02872871567112</v>
      </c>
      <c r="J85" s="19">
        <f t="shared" si="12"/>
        <v>188.87531619736933</v>
      </c>
      <c r="K85" s="19">
        <f t="shared" si="12"/>
        <v>221.83738483627818</v>
      </c>
      <c r="L85" s="19">
        <f t="shared" si="12"/>
        <v>254.878488179922</v>
      </c>
      <c r="M85" s="19">
        <f t="shared" si="12"/>
        <v>287.9759643554426</v>
      </c>
      <c r="N85" s="19">
        <f t="shared" si="12"/>
        <v>321.11501615650064</v>
      </c>
      <c r="O85" s="19">
        <f t="shared" si="12"/>
        <v>387.480608547892</v>
      </c>
      <c r="P85" s="19">
        <f t="shared" si="12"/>
        <v>453.9249016472627</v>
      </c>
      <c r="Q85" s="19">
        <f t="shared" si="12"/>
        <v>520.4206661194407</v>
      </c>
      <c r="R85" s="19">
        <f t="shared" si="12"/>
        <v>586.9519142790606</v>
      </c>
      <c r="S85" s="53">
        <f t="shared" si="12"/>
        <v>653.5086494730307</v>
      </c>
    </row>
    <row r="86" spans="1:19" ht="12.75">
      <c r="A86" s="52">
        <v>130</v>
      </c>
      <c r="B86" s="19">
        <f t="shared" si="9"/>
        <v>0.5485676493999847</v>
      </c>
      <c r="C86" s="19">
        <f t="shared" si="12"/>
        <v>2.7616608327866743</v>
      </c>
      <c r="D86" s="19">
        <f t="shared" si="12"/>
        <v>5.567736971357557</v>
      </c>
      <c r="E86" s="19">
        <f t="shared" si="12"/>
        <v>29.192872625569517</v>
      </c>
      <c r="F86" s="19">
        <f t="shared" si="12"/>
        <v>60.42051913577666</v>
      </c>
      <c r="G86" s="19">
        <f t="shared" si="12"/>
        <v>92.52005470393833</v>
      </c>
      <c r="H86" s="19">
        <f t="shared" si="12"/>
        <v>125.0524119178057</v>
      </c>
      <c r="I86" s="19">
        <f t="shared" si="12"/>
        <v>157.82670277622276</v>
      </c>
      <c r="J86" s="19">
        <f t="shared" si="12"/>
        <v>190.74874370583743</v>
      </c>
      <c r="K86" s="19">
        <f t="shared" si="12"/>
        <v>223.76723739027068</v>
      </c>
      <c r="L86" s="19">
        <f t="shared" si="12"/>
        <v>256.8520211235642</v>
      </c>
      <c r="M86" s="19">
        <f t="shared" si="12"/>
        <v>289.9842572568215</v>
      </c>
      <c r="N86" s="19">
        <f t="shared" si="12"/>
        <v>323.1515975782726</v>
      </c>
      <c r="O86" s="19">
        <f t="shared" si="12"/>
        <v>389.5603915078975</v>
      </c>
      <c r="P86" s="19">
        <f t="shared" si="12"/>
        <v>456.03607934909746</v>
      </c>
      <c r="Q86" s="19">
        <f t="shared" si="12"/>
        <v>522.5556656410902</v>
      </c>
      <c r="R86" s="19">
        <f t="shared" si="12"/>
        <v>589.1055962406899</v>
      </c>
      <c r="S86" s="53">
        <f t="shared" si="12"/>
        <v>655.6773697135758</v>
      </c>
    </row>
    <row r="87" spans="1:19" ht="12.75">
      <c r="A87" s="52">
        <v>135</v>
      </c>
      <c r="B87" s="19">
        <f t="shared" si="9"/>
        <v>0.5698630656812517</v>
      </c>
      <c r="C87" s="19">
        <f t="shared" si="12"/>
        <v>2.8652940222477064</v>
      </c>
      <c r="D87" s="19">
        <f t="shared" si="12"/>
        <v>5.768101186474794</v>
      </c>
      <c r="E87" s="19">
        <f t="shared" si="12"/>
        <v>29.96554419886356</v>
      </c>
      <c r="F87" s="19">
        <f t="shared" si="12"/>
        <v>61.59196883408579</v>
      </c>
      <c r="G87" s="19">
        <f t="shared" si="12"/>
        <v>93.92036376309224</v>
      </c>
      <c r="H87" s="19">
        <f t="shared" si="12"/>
        <v>126.5977550643938</v>
      </c>
      <c r="I87" s="19">
        <f t="shared" si="12"/>
        <v>159.47112204662696</v>
      </c>
      <c r="J87" s="19">
        <f t="shared" si="12"/>
        <v>192.4647442315541</v>
      </c>
      <c r="K87" s="19">
        <f t="shared" si="12"/>
        <v>225.53720680888586</v>
      </c>
      <c r="L87" s="19">
        <f t="shared" si="12"/>
        <v>258.6640554739352</v>
      </c>
      <c r="M87" s="19">
        <f t="shared" si="12"/>
        <v>291.82995883422274</v>
      </c>
      <c r="N87" s="19">
        <f t="shared" si="12"/>
        <v>325.0248326286144</v>
      </c>
      <c r="O87" s="19">
        <f t="shared" si="12"/>
        <v>391.4759225413565</v>
      </c>
      <c r="P87" s="19">
        <f t="shared" si="12"/>
        <v>457.98254664611136</v>
      </c>
      <c r="Q87" s="19">
        <f t="shared" si="12"/>
        <v>524.5257258220734</v>
      </c>
      <c r="R87" s="19">
        <f t="shared" si="12"/>
        <v>591.0942344454272</v>
      </c>
      <c r="S87" s="53">
        <f t="shared" si="12"/>
        <v>657.6810118647481</v>
      </c>
    </row>
    <row r="88" spans="1:19" ht="12.75">
      <c r="A88" s="52">
        <v>140</v>
      </c>
      <c r="B88" s="19">
        <f t="shared" si="9"/>
        <v>0.589364865524189</v>
      </c>
      <c r="C88" s="19">
        <f t="shared" si="12"/>
        <v>2.959984025023565</v>
      </c>
      <c r="D88" s="19">
        <f t="shared" si="12"/>
        <v>5.950720725642018</v>
      </c>
      <c r="E88" s="19">
        <f t="shared" si="12"/>
        <v>30.662493279853727</v>
      </c>
      <c r="F88" s="19">
        <f t="shared" si="12"/>
        <v>62.64617471906058</v>
      </c>
      <c r="G88" s="19">
        <f t="shared" si="12"/>
        <v>95.18158619266742</v>
      </c>
      <c r="H88" s="19">
        <f t="shared" si="12"/>
        <v>127.99165322637413</v>
      </c>
      <c r="I88" s="19">
        <f t="shared" si="12"/>
        <v>160.95655914513424</v>
      </c>
      <c r="J88" s="19">
        <f t="shared" si="12"/>
        <v>194.01686912130612</v>
      </c>
      <c r="K88" s="19">
        <f t="shared" si="12"/>
        <v>227.1399592888268</v>
      </c>
      <c r="L88" s="19">
        <f t="shared" si="12"/>
        <v>260.3064965237663</v>
      </c>
      <c r="M88" s="19">
        <f t="shared" si="12"/>
        <v>293.5043197338259</v>
      </c>
      <c r="N88" s="19">
        <f t="shared" si="12"/>
        <v>326.7254061089079</v>
      </c>
      <c r="O88" s="19">
        <f t="shared" si="12"/>
        <v>393.21696355317323</v>
      </c>
      <c r="P88" s="19">
        <f t="shared" si="12"/>
        <v>459.7533492537057</v>
      </c>
      <c r="Q88" s="19">
        <f t="shared" si="12"/>
        <v>526.3193229299233</v>
      </c>
      <c r="R88" s="19">
        <f t="shared" si="12"/>
        <v>592.9058426916976</v>
      </c>
      <c r="S88" s="53">
        <f t="shared" si="12"/>
        <v>659.5072072564207</v>
      </c>
    </row>
    <row r="89" spans="1:19" ht="12.75">
      <c r="A89" s="52">
        <v>145</v>
      </c>
      <c r="B89" s="19">
        <f t="shared" si="9"/>
        <v>0.6069278718570164</v>
      </c>
      <c r="C89" s="19">
        <f t="shared" si="12"/>
        <v>3.045086136941186</v>
      </c>
      <c r="D89" s="19">
        <f t="shared" si="12"/>
        <v>6.114484765008061</v>
      </c>
      <c r="E89" s="19">
        <f t="shared" si="12"/>
        <v>31.28182472761779</v>
      </c>
      <c r="F89" s="19">
        <f t="shared" si="12"/>
        <v>63.58113004988183</v>
      </c>
      <c r="G89" s="19">
        <f t="shared" si="12"/>
        <v>96.30094273801524</v>
      </c>
      <c r="H89" s="19">
        <f t="shared" si="12"/>
        <v>129.2303161219023</v>
      </c>
      <c r="I89" s="19">
        <f t="shared" si="12"/>
        <v>162.27822694561036</v>
      </c>
      <c r="J89" s="19">
        <f t="shared" si="12"/>
        <v>195.39943149250433</v>
      </c>
      <c r="K89" s="19">
        <f t="shared" si="12"/>
        <v>228.56902036966216</v>
      </c>
      <c r="L89" s="19">
        <f t="shared" si="12"/>
        <v>261.7721867123023</v>
      </c>
      <c r="M89" s="19">
        <f t="shared" si="12"/>
        <v>294.99959002632323</v>
      </c>
      <c r="N89" s="19">
        <f t="shared" si="12"/>
        <v>328.2450525035203</v>
      </c>
      <c r="O89" s="19">
        <f t="shared" si="12"/>
        <v>394.774400793105</v>
      </c>
      <c r="P89" s="19">
        <f t="shared" si="12"/>
        <v>461.33870874583477</v>
      </c>
      <c r="Q89" s="19">
        <f t="shared" si="12"/>
        <v>527.9261459269281</v>
      </c>
      <c r="R89" s="19">
        <f t="shared" si="12"/>
        <v>594.5296746393437</v>
      </c>
      <c r="S89" s="53">
        <f t="shared" si="12"/>
        <v>661.1448476500818</v>
      </c>
    </row>
    <row r="90" spans="1:19" ht="12.75">
      <c r="A90" s="52">
        <v>150</v>
      </c>
      <c r="B90" s="19">
        <f t="shared" si="9"/>
        <v>0.6224215545996911</v>
      </c>
      <c r="C90" s="19">
        <f t="shared" si="12"/>
        <v>3.12002523920197</v>
      </c>
      <c r="D90" s="19">
        <f t="shared" si="12"/>
        <v>6.258410223727366</v>
      </c>
      <c r="E90" s="19">
        <f t="shared" si="12"/>
        <v>31.821881852940166</v>
      </c>
      <c r="F90" s="19">
        <f t="shared" si="12"/>
        <v>64.3950550859379</v>
      </c>
      <c r="G90" s="19">
        <f t="shared" si="12"/>
        <v>97.27598658104905</v>
      </c>
      <c r="H90" s="19">
        <f t="shared" si="12"/>
        <v>130.31043037254702</v>
      </c>
      <c r="I90" s="19">
        <f t="shared" si="12"/>
        <v>163.43195228330706</v>
      </c>
      <c r="J90" s="19">
        <f t="shared" si="12"/>
        <v>196.6074755105683</v>
      </c>
      <c r="K90" s="19">
        <f t="shared" si="12"/>
        <v>229.81874340125748</v>
      </c>
      <c r="L90" s="19">
        <f t="shared" si="12"/>
        <v>263.054875664863</v>
      </c>
      <c r="M90" s="19">
        <f t="shared" si="12"/>
        <v>296.3089922721752</v>
      </c>
      <c r="N90" s="19">
        <f t="shared" si="12"/>
        <v>329.57653289801294</v>
      </c>
      <c r="O90" s="19">
        <f t="shared" si="12"/>
        <v>396.1402304924453</v>
      </c>
      <c r="P90" s="19">
        <f t="shared" si="12"/>
        <v>462.7300170072825</v>
      </c>
      <c r="Q90" s="19">
        <f t="shared" si="12"/>
        <v>529.3370991887908</v>
      </c>
      <c r="R90" s="19">
        <f aca="true" t="shared" si="13" ref="C90:S96">(R49-$C$3)/0.3</f>
        <v>595.9562340489332</v>
      </c>
      <c r="S90" s="53">
        <f t="shared" si="13"/>
        <v>662.5841022372745</v>
      </c>
    </row>
    <row r="91" spans="1:19" ht="12.75">
      <c r="A91" s="52">
        <v>155</v>
      </c>
      <c r="B91" s="19">
        <f t="shared" si="9"/>
        <v>0.6357309310721131</v>
      </c>
      <c r="C91" s="19">
        <f t="shared" si="13"/>
        <v>3.18429822837152</v>
      </c>
      <c r="D91" s="19">
        <f t="shared" si="13"/>
        <v>6.3816430727752</v>
      </c>
      <c r="E91" s="19">
        <f t="shared" si="13"/>
        <v>32.28123973546493</v>
      </c>
      <c r="F91" s="19">
        <f t="shared" si="13"/>
        <v>65.08640047466226</v>
      </c>
      <c r="G91" s="19">
        <f t="shared" si="13"/>
        <v>98.10460050526521</v>
      </c>
      <c r="H91" s="19">
        <f t="shared" si="13"/>
        <v>131.2291461375966</v>
      </c>
      <c r="I91" s="19">
        <f t="shared" si="13"/>
        <v>164.41415479244822</v>
      </c>
      <c r="J91" s="19">
        <f t="shared" si="13"/>
        <v>197.63675113135966</v>
      </c>
      <c r="K91" s="19">
        <f t="shared" si="13"/>
        <v>230.8842831373346</v>
      </c>
      <c r="L91" s="19">
        <f t="shared" si="13"/>
        <v>264.14919465837323</v>
      </c>
      <c r="M91" s="19">
        <f t="shared" si="13"/>
        <v>297.4266981489546</v>
      </c>
      <c r="N91" s="19">
        <f t="shared" si="13"/>
        <v>330.71361454581535</v>
      </c>
      <c r="O91" s="19">
        <f t="shared" si="13"/>
        <v>397.3075453899899</v>
      </c>
      <c r="P91" s="19">
        <f t="shared" si="13"/>
        <v>463.91983003790585</v>
      </c>
      <c r="Q91" s="19">
        <f t="shared" si="13"/>
        <v>530.5443032830137</v>
      </c>
      <c r="R91" s="19">
        <f t="shared" si="13"/>
        <v>597.1772820057884</v>
      </c>
      <c r="S91" s="53">
        <f t="shared" si="13"/>
        <v>663.8164307277534</v>
      </c>
    </row>
    <row r="92" spans="1:19" ht="12.75">
      <c r="A92" s="52">
        <v>160</v>
      </c>
      <c r="B92" s="19">
        <f t="shared" si="9"/>
        <v>0.6467573543411239</v>
      </c>
      <c r="C92" s="19">
        <f t="shared" si="13"/>
        <v>3.2374760686494852</v>
      </c>
      <c r="D92" s="19">
        <f t="shared" si="13"/>
        <v>6.483459329113662</v>
      </c>
      <c r="E92" s="19">
        <f t="shared" si="13"/>
        <v>32.65870004127816</v>
      </c>
      <c r="F92" s="19">
        <f t="shared" si="13"/>
        <v>65.65385020081388</v>
      </c>
      <c r="G92" s="19">
        <f t="shared" si="13"/>
        <v>98.78499499271177</v>
      </c>
      <c r="H92" s="19">
        <f t="shared" si="13"/>
        <v>131.98406674922296</v>
      </c>
      <c r="I92" s="19">
        <f t="shared" si="13"/>
        <v>165.22183003006538</v>
      </c>
      <c r="J92" s="19">
        <f t="shared" si="13"/>
        <v>198.48369357524615</v>
      </c>
      <c r="K92" s="19">
        <f t="shared" si="13"/>
        <v>231.76157392828426</v>
      </c>
      <c r="L92" s="19">
        <f t="shared" si="13"/>
        <v>265.0506352146627</v>
      </c>
      <c r="M92" s="19">
        <f t="shared" si="13"/>
        <v>298.3478085580864</v>
      </c>
      <c r="N92" s="19">
        <f t="shared" si="13"/>
        <v>331.6510531889537</v>
      </c>
      <c r="O92" s="19">
        <f t="shared" si="13"/>
        <v>398.27052253898</v>
      </c>
      <c r="P92" s="19">
        <f t="shared" si="13"/>
        <v>464.90186168340966</v>
      </c>
      <c r="Q92" s="19">
        <f t="shared" si="13"/>
        <v>531.5410944898326</v>
      </c>
      <c r="R92" s="19">
        <f t="shared" si="13"/>
        <v>598.1858418689912</v>
      </c>
      <c r="S92" s="53">
        <f t="shared" si="13"/>
        <v>664.8345932911368</v>
      </c>
    </row>
    <row r="93" spans="1:19" ht="12.75">
      <c r="A93" s="52">
        <v>165</v>
      </c>
      <c r="B93" s="19">
        <f t="shared" si="9"/>
        <v>0.6554191859825547</v>
      </c>
      <c r="C93" s="19">
        <f t="shared" si="13"/>
        <v>3.2792054886936306</v>
      </c>
      <c r="D93" s="19">
        <f t="shared" si="13"/>
        <v>6.563265798366753</v>
      </c>
      <c r="E93" s="19">
        <f t="shared" si="13"/>
        <v>32.95328705144814</v>
      </c>
      <c r="F93" s="19">
        <f t="shared" si="13"/>
        <v>66.0963240915874</v>
      </c>
      <c r="G93" s="19">
        <f t="shared" si="13"/>
        <v>99.31570698419256</v>
      </c>
      <c r="H93" s="19">
        <f t="shared" si="13"/>
        <v>132.573240769563</v>
      </c>
      <c r="I93" s="19">
        <f t="shared" si="13"/>
        <v>165.85253620896876</v>
      </c>
      <c r="J93" s="19">
        <f t="shared" si="13"/>
        <v>199.1454069222449</v>
      </c>
      <c r="K93" s="19">
        <f t="shared" si="13"/>
        <v>232.4473120506724</v>
      </c>
      <c r="L93" s="19">
        <f t="shared" si="13"/>
        <v>265.7555315326783</v>
      </c>
      <c r="M93" s="19">
        <f t="shared" si="13"/>
        <v>299.0683370921371</v>
      </c>
      <c r="N93" s="19">
        <f t="shared" si="13"/>
        <v>332.38457816711656</v>
      </c>
      <c r="O93" s="19">
        <f t="shared" si="13"/>
        <v>399.0244126711823</v>
      </c>
      <c r="P93" s="19">
        <f t="shared" si="13"/>
        <v>465.6709777317453</v>
      </c>
      <c r="Q93" s="19">
        <f t="shared" si="13"/>
        <v>532.3220236074076</v>
      </c>
      <c r="R93" s="19">
        <f t="shared" si="13"/>
        <v>598.9762025468357</v>
      </c>
      <c r="S93" s="53">
        <f t="shared" si="13"/>
        <v>665.6326579836691</v>
      </c>
    </row>
    <row r="94" spans="1:19" ht="12.75">
      <c r="A94" s="52">
        <v>170</v>
      </c>
      <c r="B94" s="19">
        <f t="shared" si="9"/>
        <v>0.6616523503500282</v>
      </c>
      <c r="C94" s="19">
        <f t="shared" si="13"/>
        <v>3.309210342450791</v>
      </c>
      <c r="D94" s="19">
        <f t="shared" si="13"/>
        <v>6.620600617115328</v>
      </c>
      <c r="E94" s="19">
        <f t="shared" si="13"/>
        <v>33.16424467929527</v>
      </c>
      <c r="F94" s="19">
        <f t="shared" si="13"/>
        <v>66.41297987278298</v>
      </c>
      <c r="G94" s="19">
        <f t="shared" si="13"/>
        <v>99.6955991007995</v>
      </c>
      <c r="H94" s="19">
        <f t="shared" si="13"/>
        <v>132.99515602525713</v>
      </c>
      <c r="I94" s="19">
        <f t="shared" si="13"/>
        <v>166.30438400574877</v>
      </c>
      <c r="J94" s="19">
        <f t="shared" si="13"/>
        <v>199.61965133114288</v>
      </c>
      <c r="K94" s="19">
        <f t="shared" si="13"/>
        <v>232.93894178095724</v>
      </c>
      <c r="L94" s="19">
        <f t="shared" si="13"/>
        <v>266.2610464971595</v>
      </c>
      <c r="M94" s="19">
        <f t="shared" si="13"/>
        <v>299.5851967319201</v>
      </c>
      <c r="N94" s="19">
        <f t="shared" si="13"/>
        <v>332.9108803061604</v>
      </c>
      <c r="O94" s="19">
        <f t="shared" si="13"/>
        <v>399.56553130811056</v>
      </c>
      <c r="P94" s="19">
        <f t="shared" si="13"/>
        <v>466.2231907048638</v>
      </c>
      <c r="Q94" s="19">
        <f t="shared" si="13"/>
        <v>532.8828544631546</v>
      </c>
      <c r="R94" s="19">
        <f t="shared" si="13"/>
        <v>599.5439205777056</v>
      </c>
      <c r="S94" s="53">
        <f t="shared" si="13"/>
        <v>666.2060061711519</v>
      </c>
    </row>
    <row r="95" spans="1:19" ht="12.75">
      <c r="A95" s="52">
        <v>175</v>
      </c>
      <c r="B95" s="19">
        <f t="shared" si="9"/>
        <v>0.6654107680245266</v>
      </c>
      <c r="C95" s="19">
        <f t="shared" si="13"/>
        <v>3.3272926502907003</v>
      </c>
      <c r="D95" s="19">
        <f t="shared" si="13"/>
        <v>6.655133634979057</v>
      </c>
      <c r="E95" s="19">
        <f t="shared" si="13"/>
        <v>33.291034308944944</v>
      </c>
      <c r="F95" s="19">
        <f t="shared" si="13"/>
        <v>66.60321477212418</v>
      </c>
      <c r="G95" s="19">
        <f t="shared" si="13"/>
        <v>99.92385917728612</v>
      </c>
      <c r="H95" s="19">
        <f t="shared" si="13"/>
        <v>133.24873528455691</v>
      </c>
      <c r="I95" s="19">
        <f t="shared" si="13"/>
        <v>166.57602903236315</v>
      </c>
      <c r="J95" s="19">
        <f t="shared" si="13"/>
        <v>199.90483348980246</v>
      </c>
      <c r="K95" s="19">
        <f t="shared" si="13"/>
        <v>233.2346448932418</v>
      </c>
      <c r="L95" s="19">
        <f t="shared" si="13"/>
        <v>266.5651610389379</v>
      </c>
      <c r="M95" s="19">
        <f t="shared" si="13"/>
        <v>299.8961896481706</v>
      </c>
      <c r="N95" s="19">
        <f t="shared" si="13"/>
        <v>333.2276025550578</v>
      </c>
      <c r="O95" s="19">
        <f t="shared" si="13"/>
        <v>399.8912517465197</v>
      </c>
      <c r="P95" s="19">
        <f t="shared" si="13"/>
        <v>466.55565558786105</v>
      </c>
      <c r="Q95" s="19">
        <f t="shared" si="13"/>
        <v>533.2205624517167</v>
      </c>
      <c r="R95" s="19">
        <f t="shared" si="13"/>
        <v>599.8858213876274</v>
      </c>
      <c r="S95" s="53">
        <f t="shared" si="13"/>
        <v>666.5513363497997</v>
      </c>
    </row>
    <row r="96" spans="1:19" ht="12.75">
      <c r="A96" s="54">
        <v>179.999</v>
      </c>
      <c r="B96" s="55">
        <f t="shared" si="9"/>
        <v>0.6666666667963443</v>
      </c>
      <c r="C96" s="55">
        <f t="shared" si="13"/>
        <v>3.3333333332860646</v>
      </c>
      <c r="D96" s="55">
        <f t="shared" si="13"/>
        <v>6.666666666418575</v>
      </c>
      <c r="E96" s="55">
        <f t="shared" si="13"/>
        <v>33.333333332037924</v>
      </c>
      <c r="F96" s="55">
        <f t="shared" si="13"/>
        <v>66.66666666483378</v>
      </c>
      <c r="G96" s="55">
        <f t="shared" si="13"/>
        <v>99.99999999805634</v>
      </c>
      <c r="H96" s="55">
        <f t="shared" si="13"/>
        <v>133.3333333315363</v>
      </c>
      <c r="I96" s="55">
        <f t="shared" si="13"/>
        <v>166.66666666520115</v>
      </c>
      <c r="J96" s="55">
        <f t="shared" si="13"/>
        <v>199.99999999901468</v>
      </c>
      <c r="K96" s="55">
        <f t="shared" si="13"/>
        <v>233.33333333295667</v>
      </c>
      <c r="L96" s="55">
        <f t="shared" si="13"/>
        <v>266.6666666670151</v>
      </c>
      <c r="M96" s="55">
        <f t="shared" si="13"/>
        <v>300.0000000011823</v>
      </c>
      <c r="N96" s="55">
        <f t="shared" si="13"/>
        <v>333.3333333354529</v>
      </c>
      <c r="O96" s="55">
        <f t="shared" si="13"/>
        <v>400.0000000042919</v>
      </c>
      <c r="P96" s="55">
        <f t="shared" si="13"/>
        <v>466.6666666735139</v>
      </c>
      <c r="Q96" s="55">
        <f t="shared" si="13"/>
        <v>533.3333333431087</v>
      </c>
      <c r="R96" s="55">
        <f t="shared" si="13"/>
        <v>600.0000000130708</v>
      </c>
      <c r="S96" s="56">
        <f t="shared" si="13"/>
        <v>666.6666666833955</v>
      </c>
    </row>
    <row r="97" spans="1:7" ht="12.75">
      <c r="A97" s="18"/>
      <c r="B97" s="18"/>
      <c r="C97" s="18"/>
      <c r="D97" s="18"/>
      <c r="E97" s="18"/>
      <c r="F97" s="18"/>
      <c r="G97" s="18"/>
    </row>
    <row r="98" spans="1:7" ht="12.75">
      <c r="A98" s="18"/>
      <c r="B98" s="18"/>
      <c r="C98" s="18"/>
      <c r="D98" s="18"/>
      <c r="E98" s="18"/>
      <c r="F98" s="18"/>
      <c r="G98" s="18"/>
    </row>
    <row r="99" spans="1:19" s="28" customFormat="1" ht="27" customHeight="1">
      <c r="A99" s="78" t="s">
        <v>65</v>
      </c>
      <c r="B99" s="49"/>
      <c r="C99" s="49"/>
      <c r="D99" s="49"/>
      <c r="E99" s="49"/>
      <c r="F99" s="49"/>
      <c r="G99" s="49"/>
      <c r="H99" s="50" t="s">
        <v>58</v>
      </c>
      <c r="I99" s="49"/>
      <c r="J99" s="49"/>
      <c r="K99" s="49"/>
      <c r="L99" s="49"/>
      <c r="M99" s="49"/>
      <c r="N99" s="49"/>
      <c r="O99" s="49"/>
      <c r="P99" s="49"/>
      <c r="Q99" s="49"/>
      <c r="R99" s="49"/>
      <c r="S99" s="51"/>
    </row>
    <row r="100" spans="1:19" ht="12.75">
      <c r="A100" s="79"/>
      <c r="B100" s="57">
        <f>B18</f>
        <v>0.1</v>
      </c>
      <c r="C100" s="57">
        <f aca="true" t="shared" si="14" ref="C100:S100">C18</f>
        <v>0.5</v>
      </c>
      <c r="D100" s="57">
        <f t="shared" si="14"/>
        <v>1</v>
      </c>
      <c r="E100" s="57">
        <f t="shared" si="14"/>
        <v>5</v>
      </c>
      <c r="F100" s="57">
        <f t="shared" si="14"/>
        <v>10</v>
      </c>
      <c r="G100" s="57">
        <f t="shared" si="14"/>
        <v>15</v>
      </c>
      <c r="H100" s="57">
        <f t="shared" si="14"/>
        <v>20</v>
      </c>
      <c r="I100" s="57">
        <f t="shared" si="14"/>
        <v>25</v>
      </c>
      <c r="J100" s="57">
        <f t="shared" si="14"/>
        <v>30</v>
      </c>
      <c r="K100" s="57">
        <f t="shared" si="14"/>
        <v>35</v>
      </c>
      <c r="L100" s="57">
        <f t="shared" si="14"/>
        <v>40</v>
      </c>
      <c r="M100" s="57">
        <f t="shared" si="14"/>
        <v>45</v>
      </c>
      <c r="N100" s="57">
        <f t="shared" si="14"/>
        <v>50</v>
      </c>
      <c r="O100" s="57">
        <f t="shared" si="14"/>
        <v>60</v>
      </c>
      <c r="P100" s="57">
        <f t="shared" si="14"/>
        <v>70</v>
      </c>
      <c r="Q100" s="57">
        <f t="shared" si="14"/>
        <v>80</v>
      </c>
      <c r="R100" s="57">
        <f t="shared" si="14"/>
        <v>90</v>
      </c>
      <c r="S100" s="58">
        <f t="shared" si="14"/>
        <v>100</v>
      </c>
    </row>
    <row r="101" spans="1:19" ht="12.75">
      <c r="A101" s="52">
        <v>0.0001</v>
      </c>
      <c r="B101" s="19">
        <f aca="true" t="shared" si="15" ref="B101:B137">10*LOG10((1/$C$4)*(B19/$C$3)^2)</f>
        <v>10.000000000146954</v>
      </c>
      <c r="C101" s="19">
        <f aca="true" t="shared" si="16" ref="C101:S116">10*LOG10((1/$C$4)*(C19/$C$3)^2)</f>
        <v>10.000000000521482</v>
      </c>
      <c r="D101" s="19">
        <f t="shared" si="16"/>
        <v>9.9999999998258</v>
      </c>
      <c r="E101" s="19">
        <f t="shared" si="16"/>
        <v>10.000000000362775</v>
      </c>
      <c r="F101" s="19">
        <f t="shared" si="16"/>
        <v>10.000015159724036</v>
      </c>
      <c r="G101" s="19">
        <f t="shared" si="16"/>
        <v>16.020599913260966</v>
      </c>
      <c r="H101" s="19">
        <f t="shared" si="16"/>
        <v>19.542425094363963</v>
      </c>
      <c r="I101" s="19">
        <f t="shared" si="16"/>
        <v>22.041199826318184</v>
      </c>
      <c r="J101" s="19">
        <f t="shared" si="16"/>
        <v>23.979400086241892</v>
      </c>
      <c r="K101" s="19">
        <f t="shared" si="16"/>
        <v>25.56302500717429</v>
      </c>
      <c r="L101" s="19">
        <f t="shared" si="16"/>
        <v>26.901960800719387</v>
      </c>
      <c r="M101" s="19">
        <f t="shared" si="16"/>
        <v>28.06179973907348</v>
      </c>
      <c r="N101" s="19">
        <f t="shared" si="16"/>
        <v>29.08485018923674</v>
      </c>
      <c r="O101" s="19">
        <f t="shared" si="16"/>
        <v>30.827853702620345</v>
      </c>
      <c r="P101" s="19">
        <f t="shared" si="16"/>
        <v>32.27886704660422</v>
      </c>
      <c r="Q101" s="19">
        <f t="shared" si="16"/>
        <v>33.52182518210198</v>
      </c>
      <c r="R101" s="19">
        <f t="shared" si="16"/>
        <v>34.60897842804211</v>
      </c>
      <c r="S101" s="53">
        <f t="shared" si="16"/>
        <v>35.5750720163957</v>
      </c>
    </row>
    <row r="102" spans="1:19" ht="12.75">
      <c r="A102" s="52">
        <v>5</v>
      </c>
      <c r="B102" s="19">
        <f t="shared" si="15"/>
        <v>10.000333850056691</v>
      </c>
      <c r="C102" s="19">
        <f aca="true" t="shared" si="17" ref="C102:Q102">10*LOG10((1/$C$4)*(C20/$C$3)^2)</f>
        <v>10.001739244230304</v>
      </c>
      <c r="D102" s="19">
        <f t="shared" si="17"/>
        <v>10.003670854442175</v>
      </c>
      <c r="E102" s="19">
        <f t="shared" si="17"/>
        <v>10.032865350291342</v>
      </c>
      <c r="F102" s="19">
        <f t="shared" si="17"/>
        <v>10.72649864916286</v>
      </c>
      <c r="G102" s="19">
        <f t="shared" si="17"/>
        <v>16.069487305167172</v>
      </c>
      <c r="H102" s="19">
        <f t="shared" si="17"/>
        <v>19.564349139295846</v>
      </c>
      <c r="I102" s="19">
        <f t="shared" si="17"/>
        <v>22.05493182083717</v>
      </c>
      <c r="J102" s="19">
        <f t="shared" si="17"/>
        <v>23.989296067583872</v>
      </c>
      <c r="K102" s="19">
        <f t="shared" si="17"/>
        <v>25.5707256275356</v>
      </c>
      <c r="L102" s="19">
        <f t="shared" si="17"/>
        <v>26.908248910221072</v>
      </c>
      <c r="M102" s="19">
        <f t="shared" si="17"/>
        <v>28.067106408963078</v>
      </c>
      <c r="N102" s="19">
        <f t="shared" si="17"/>
        <v>29.089436866923887</v>
      </c>
      <c r="O102" s="19">
        <f t="shared" si="17"/>
        <v>30.831457030543262</v>
      </c>
      <c r="P102" s="19">
        <f t="shared" si="17"/>
        <v>32.281831687492534</v>
      </c>
      <c r="Q102" s="19">
        <f t="shared" si="17"/>
        <v>33.524342315130696</v>
      </c>
      <c r="R102" s="19">
        <f t="shared" si="16"/>
        <v>34.61116486075696</v>
      </c>
      <c r="S102" s="53">
        <f t="shared" si="16"/>
        <v>35.57700424109506</v>
      </c>
    </row>
    <row r="103" spans="1:19" ht="12.75">
      <c r="A103" s="52">
        <v>10</v>
      </c>
      <c r="B103" s="19">
        <f t="shared" si="15"/>
        <v>10.001332705380761</v>
      </c>
      <c r="C103" s="19">
        <f t="shared" si="16"/>
        <v>10.006939474234759</v>
      </c>
      <c r="D103" s="19">
        <f t="shared" si="16"/>
        <v>10.014635957944853</v>
      </c>
      <c r="E103" s="19">
        <f t="shared" si="16"/>
        <v>10.129048711176562</v>
      </c>
      <c r="F103" s="19">
        <f t="shared" si="16"/>
        <v>11.395666171438414</v>
      </c>
      <c r="G103" s="19">
        <f t="shared" si="16"/>
        <v>16.2082141134826</v>
      </c>
      <c r="H103" s="19">
        <f t="shared" si="16"/>
        <v>19.62867025031862</v>
      </c>
      <c r="I103" s="19">
        <f t="shared" si="16"/>
        <v>22.095555580568206</v>
      </c>
      <c r="J103" s="19">
        <f t="shared" si="16"/>
        <v>24.0186756100066</v>
      </c>
      <c r="K103" s="19">
        <f t="shared" si="16"/>
        <v>25.593631388905813</v>
      </c>
      <c r="L103" s="19">
        <f t="shared" si="16"/>
        <v>26.926975348862136</v>
      </c>
      <c r="M103" s="19">
        <f t="shared" si="16"/>
        <v>28.082922749602474</v>
      </c>
      <c r="N103" s="19">
        <f t="shared" si="16"/>
        <v>29.10311519590985</v>
      </c>
      <c r="O103" s="19">
        <f t="shared" si="16"/>
        <v>30.842211119778263</v>
      </c>
      <c r="P103" s="19">
        <f t="shared" si="16"/>
        <v>32.29068396499187</v>
      </c>
      <c r="Q103" s="19">
        <f t="shared" si="16"/>
        <v>33.53186089992628</v>
      </c>
      <c r="R103" s="19">
        <f t="shared" si="16"/>
        <v>34.61769726855376</v>
      </c>
      <c r="S103" s="53">
        <f t="shared" si="16"/>
        <v>35.582778228934274</v>
      </c>
    </row>
    <row r="104" spans="1:19" ht="12.75">
      <c r="A104" s="52">
        <v>15</v>
      </c>
      <c r="B104" s="19">
        <f t="shared" si="15"/>
        <v>10.002988506858767</v>
      </c>
      <c r="C104" s="19">
        <f t="shared" si="16"/>
        <v>10.01554847949236</v>
      </c>
      <c r="D104" s="19">
        <f t="shared" si="16"/>
        <v>10.032754231592506</v>
      </c>
      <c r="E104" s="19">
        <f t="shared" si="16"/>
        <v>10.281889481036519</v>
      </c>
      <c r="F104" s="19">
        <f t="shared" si="16"/>
        <v>12.01466255304358</v>
      </c>
      <c r="G104" s="19">
        <f t="shared" si="16"/>
        <v>16.41739034401705</v>
      </c>
      <c r="H104" s="19">
        <f t="shared" si="16"/>
        <v>19.731364205135968</v>
      </c>
      <c r="I104" s="19">
        <f t="shared" si="16"/>
        <v>22.161432351424555</v>
      </c>
      <c r="J104" s="19">
        <f t="shared" si="16"/>
        <v>24.066643388250956</v>
      </c>
      <c r="K104" s="19">
        <f t="shared" si="16"/>
        <v>25.6311687978368</v>
      </c>
      <c r="L104" s="19">
        <f t="shared" si="16"/>
        <v>26.957735016406666</v>
      </c>
      <c r="M104" s="19">
        <f t="shared" si="16"/>
        <v>28.108943272934404</v>
      </c>
      <c r="N104" s="19">
        <f t="shared" si="16"/>
        <v>29.125643873021787</v>
      </c>
      <c r="O104" s="19">
        <f t="shared" si="16"/>
        <v>30.859950414959965</v>
      </c>
      <c r="P104" s="19">
        <f t="shared" si="16"/>
        <v>32.305300289801934</v>
      </c>
      <c r="Q104" s="19">
        <f t="shared" si="16"/>
        <v>33.544283422319154</v>
      </c>
      <c r="R104" s="19">
        <f t="shared" si="16"/>
        <v>34.628495669157864</v>
      </c>
      <c r="S104" s="53">
        <f t="shared" si="16"/>
        <v>35.59232648392392</v>
      </c>
    </row>
    <row r="105" spans="1:19" ht="12.75">
      <c r="A105" s="52">
        <v>20</v>
      </c>
      <c r="B105" s="19">
        <f t="shared" si="15"/>
        <v>10.00528790702521</v>
      </c>
      <c r="C105" s="19">
        <f t="shared" si="16"/>
        <v>10.027480224054253</v>
      </c>
      <c r="D105" s="19">
        <f t="shared" si="16"/>
        <v>10.057794804296957</v>
      </c>
      <c r="E105" s="19">
        <f t="shared" si="16"/>
        <v>10.481930353241264</v>
      </c>
      <c r="F105" s="19">
        <f t="shared" si="16"/>
        <v>12.589262698868302</v>
      </c>
      <c r="G105" s="19">
        <f t="shared" si="16"/>
        <v>16.674774160872</v>
      </c>
      <c r="H105" s="19">
        <f t="shared" si="16"/>
        <v>19.866664493042837</v>
      </c>
      <c r="I105" s="19">
        <f t="shared" si="16"/>
        <v>22.250067820408127</v>
      </c>
      <c r="J105" s="19">
        <f t="shared" si="16"/>
        <v>24.131800491292942</v>
      </c>
      <c r="K105" s="19">
        <f t="shared" si="16"/>
        <v>25.682428926621025</v>
      </c>
      <c r="L105" s="19">
        <f t="shared" si="16"/>
        <v>26.99988015716281</v>
      </c>
      <c r="M105" s="19">
        <f t="shared" si="16"/>
        <v>28.14467655882348</v>
      </c>
      <c r="N105" s="19">
        <f t="shared" si="16"/>
        <v>29.156633047759797</v>
      </c>
      <c r="O105" s="19">
        <f t="shared" si="16"/>
        <v>30.884405888449038</v>
      </c>
      <c r="P105" s="19">
        <f t="shared" si="16"/>
        <v>32.325479087405554</v>
      </c>
      <c r="Q105" s="19">
        <f t="shared" si="16"/>
        <v>33.56145043034221</v>
      </c>
      <c r="R105" s="19">
        <f t="shared" si="16"/>
        <v>34.643429032480825</v>
      </c>
      <c r="S105" s="53">
        <f t="shared" si="16"/>
        <v>35.60553826817554</v>
      </c>
    </row>
    <row r="106" spans="1:19" ht="12.75">
      <c r="A106" s="52">
        <v>25</v>
      </c>
      <c r="B106" s="19">
        <f t="shared" si="15"/>
        <v>10.008212395397862</v>
      </c>
      <c r="C106" s="19">
        <f t="shared" si="16"/>
        <v>10.042616283801776</v>
      </c>
      <c r="D106" s="19">
        <f t="shared" si="16"/>
        <v>10.089443149159392</v>
      </c>
      <c r="E106" s="19">
        <f t="shared" si="16"/>
        <v>10.718617274589965</v>
      </c>
      <c r="F106" s="19">
        <f t="shared" si="16"/>
        <v>13.124191737084274</v>
      </c>
      <c r="G106" s="19">
        <f t="shared" si="16"/>
        <v>16.9612273279272</v>
      </c>
      <c r="H106" s="19">
        <f t="shared" si="16"/>
        <v>20.028047328390887</v>
      </c>
      <c r="I106" s="19">
        <f t="shared" si="16"/>
        <v>22.358398959125143</v>
      </c>
      <c r="J106" s="19">
        <f t="shared" si="16"/>
        <v>24.21236462245837</v>
      </c>
      <c r="K106" s="19">
        <f t="shared" si="16"/>
        <v>25.746229906127226</v>
      </c>
      <c r="L106" s="19">
        <f t="shared" si="16"/>
        <v>27.05255766069027</v>
      </c>
      <c r="M106" s="19">
        <f t="shared" si="16"/>
        <v>28.189469725859645</v>
      </c>
      <c r="N106" s="19">
        <f t="shared" si="16"/>
        <v>29.195561503483688</v>
      </c>
      <c r="O106" s="19">
        <f t="shared" si="16"/>
        <v>30.915214795058578</v>
      </c>
      <c r="P106" s="19">
        <f t="shared" si="16"/>
        <v>32.350947083712754</v>
      </c>
      <c r="Q106" s="19">
        <f t="shared" si="16"/>
        <v>33.583144939492776</v>
      </c>
      <c r="R106" s="19">
        <f t="shared" si="16"/>
        <v>34.66231855727203</v>
      </c>
      <c r="S106" s="53">
        <f t="shared" si="16"/>
        <v>35.62226215091605</v>
      </c>
    </row>
    <row r="107" spans="1:19" ht="12.75">
      <c r="A107" s="52">
        <v>30</v>
      </c>
      <c r="B107" s="19">
        <f t="shared" si="15"/>
        <v>10.0117384714806</v>
      </c>
      <c r="C107" s="19">
        <f t="shared" si="16"/>
        <v>10.060807790496742</v>
      </c>
      <c r="D107" s="19">
        <f t="shared" si="16"/>
        <v>10.127309191094087</v>
      </c>
      <c r="E107" s="19">
        <f t="shared" si="16"/>
        <v>10.981698731401083</v>
      </c>
      <c r="F107" s="19">
        <f t="shared" si="16"/>
        <v>13.6233643618065</v>
      </c>
      <c r="G107" s="19">
        <f t="shared" si="16"/>
        <v>17.262525435378866</v>
      </c>
      <c r="H107" s="19">
        <f t="shared" si="16"/>
        <v>20.209060088293693</v>
      </c>
      <c r="I107" s="19">
        <f t="shared" si="16"/>
        <v>22.48309061914663</v>
      </c>
      <c r="J107" s="19">
        <f t="shared" si="16"/>
        <v>24.30630577912997</v>
      </c>
      <c r="K107" s="19">
        <f t="shared" si="16"/>
        <v>25.82119090395158</v>
      </c>
      <c r="L107" s="19">
        <f t="shared" si="16"/>
        <v>27.114754544497405</v>
      </c>
      <c r="M107" s="19">
        <f t="shared" si="16"/>
        <v>28.242538873789343</v>
      </c>
      <c r="N107" s="19">
        <f t="shared" si="16"/>
        <v>29.241798344617195</v>
      </c>
      <c r="O107" s="19">
        <f t="shared" si="16"/>
        <v>30.951933226590857</v>
      </c>
      <c r="P107" s="19">
        <f t="shared" si="16"/>
        <v>32.381367497899255</v>
      </c>
      <c r="Q107" s="19">
        <f t="shared" si="16"/>
        <v>33.60909822598601</v>
      </c>
      <c r="R107" s="19">
        <f t="shared" si="16"/>
        <v>34.684942007823196</v>
      </c>
      <c r="S107" s="53">
        <f t="shared" si="16"/>
        <v>35.64230939503493</v>
      </c>
    </row>
    <row r="108" spans="1:19" ht="12.75">
      <c r="A108" s="52">
        <v>35</v>
      </c>
      <c r="B108" s="19">
        <f t="shared" si="15"/>
        <v>10.015837863039643</v>
      </c>
      <c r="C108" s="19">
        <f t="shared" si="16"/>
        <v>10.081877819292526</v>
      </c>
      <c r="D108" s="19">
        <f t="shared" si="16"/>
        <v>10.170936957721944</v>
      </c>
      <c r="E108" s="19">
        <f t="shared" si="16"/>
        <v>11.262087255437683</v>
      </c>
      <c r="F108" s="19">
        <f t="shared" si="16"/>
        <v>14.090059395464543</v>
      </c>
      <c r="G108" s="19">
        <f t="shared" si="16"/>
        <v>17.568864097642056</v>
      </c>
      <c r="H108" s="19">
        <f t="shared" si="16"/>
        <v>20.40385240513111</v>
      </c>
      <c r="I108" s="19">
        <f t="shared" si="16"/>
        <v>22.620790404048496</v>
      </c>
      <c r="J108" s="19">
        <f t="shared" si="16"/>
        <v>24.4114773988194</v>
      </c>
      <c r="K108" s="19">
        <f t="shared" si="16"/>
        <v>25.905808288907867</v>
      </c>
      <c r="L108" s="19">
        <f t="shared" si="16"/>
        <v>27.18534664921604</v>
      </c>
      <c r="M108" s="19">
        <f t="shared" si="16"/>
        <v>28.303002552633664</v>
      </c>
      <c r="N108" s="19">
        <f t="shared" si="16"/>
        <v>29.2946273012007</v>
      </c>
      <c r="O108" s="19">
        <f t="shared" si="16"/>
        <v>30.994050549133988</v>
      </c>
      <c r="P108" s="19">
        <f t="shared" si="16"/>
        <v>32.41634962144843</v>
      </c>
      <c r="Q108" s="19">
        <f t="shared" si="16"/>
        <v>33.638996679177936</v>
      </c>
      <c r="R108" s="19">
        <f t="shared" si="16"/>
        <v>34.711038887761674</v>
      </c>
      <c r="S108" s="53">
        <f t="shared" si="16"/>
        <v>35.66545802419463</v>
      </c>
    </row>
    <row r="109" spans="1:19" ht="12.75">
      <c r="A109" s="52">
        <v>40</v>
      </c>
      <c r="B109" s="19">
        <f t="shared" si="15"/>
        <v>10.020477786678361</v>
      </c>
      <c r="C109" s="19">
        <f t="shared" si="16"/>
        <v>10.105624144635055</v>
      </c>
      <c r="D109" s="19">
        <f t="shared" si="16"/>
        <v>10.219815293363382</v>
      </c>
      <c r="E109" s="19">
        <f t="shared" si="16"/>
        <v>11.552220430239712</v>
      </c>
      <c r="F109" s="19">
        <f t="shared" si="16"/>
        <v>14.527049534972022</v>
      </c>
      <c r="G109" s="19">
        <f t="shared" si="16"/>
        <v>17.873737706109587</v>
      </c>
      <c r="H109" s="19">
        <f t="shared" si="16"/>
        <v>20.607422257604348</v>
      </c>
      <c r="I109" s="19">
        <f t="shared" si="16"/>
        <v>22.76831564121086</v>
      </c>
      <c r="J109" s="19">
        <f t="shared" si="16"/>
        <v>24.525728592186134</v>
      </c>
      <c r="K109" s="19">
        <f t="shared" si="16"/>
        <v>25.9985262287531</v>
      </c>
      <c r="L109" s="19">
        <f t="shared" si="16"/>
        <v>27.26314603840986</v>
      </c>
      <c r="M109" s="19">
        <f t="shared" si="16"/>
        <v>28.36991543604598</v>
      </c>
      <c r="N109" s="19">
        <f t="shared" si="16"/>
        <v>29.353271770873377</v>
      </c>
      <c r="O109" s="19">
        <f t="shared" si="16"/>
        <v>31.041004762437506</v>
      </c>
      <c r="P109" s="19">
        <f t="shared" si="16"/>
        <v>32.45545922094093</v>
      </c>
      <c r="Q109" s="19">
        <f t="shared" si="16"/>
        <v>33.67248935112816</v>
      </c>
      <c r="R109" s="19">
        <f t="shared" si="16"/>
        <v>34.74031620129701</v>
      </c>
      <c r="S109" s="53">
        <f t="shared" si="16"/>
        <v>35.69145738920121</v>
      </c>
    </row>
    <row r="110" spans="1:19" ht="12.75">
      <c r="A110" s="52">
        <v>45</v>
      </c>
      <c r="B110" s="19">
        <f t="shared" si="15"/>
        <v>10.025621247224322</v>
      </c>
      <c r="C110" s="19">
        <f t="shared" si="16"/>
        <v>10.131822281745231</v>
      </c>
      <c r="D110" s="19">
        <f t="shared" si="16"/>
        <v>10.273389142731393</v>
      </c>
      <c r="E110" s="19">
        <f t="shared" si="16"/>
        <v>11.84607997932871</v>
      </c>
      <c r="F110" s="19">
        <f t="shared" si="16"/>
        <v>14.936699415685844</v>
      </c>
      <c r="G110" s="19">
        <f t="shared" si="16"/>
        <v>18.172916013246684</v>
      </c>
      <c r="H110" s="19">
        <f t="shared" si="16"/>
        <v>20.815660531500303</v>
      </c>
      <c r="I110" s="19">
        <f t="shared" si="16"/>
        <v>22.92276925721169</v>
      </c>
      <c r="J110" s="19">
        <f t="shared" si="16"/>
        <v>24.646990145723883</v>
      </c>
      <c r="K110" s="19">
        <f t="shared" si="16"/>
        <v>26.09779651575269</v>
      </c>
      <c r="L110" s="19">
        <f t="shared" si="16"/>
        <v>27.346943646925478</v>
      </c>
      <c r="M110" s="19">
        <f t="shared" si="16"/>
        <v>28.44229985505735</v>
      </c>
      <c r="N110" s="19">
        <f t="shared" si="16"/>
        <v>29.416918950757665</v>
      </c>
      <c r="O110" s="19">
        <f t="shared" si="16"/>
        <v>31.092197879755336</v>
      </c>
      <c r="P110" s="19">
        <f t="shared" si="16"/>
        <v>32.4982292140786</v>
      </c>
      <c r="Q110" s="19">
        <f t="shared" si="16"/>
        <v>33.7091958387089</v>
      </c>
      <c r="R110" s="19">
        <f t="shared" si="16"/>
        <v>34.77245454525705</v>
      </c>
      <c r="S110" s="53">
        <f t="shared" si="16"/>
        <v>35.72003304426514</v>
      </c>
    </row>
    <row r="111" spans="1:19" ht="12.75">
      <c r="A111" s="52">
        <v>50</v>
      </c>
      <c r="B111" s="19">
        <f t="shared" si="15"/>
        <v>10.031227372012568</v>
      </c>
      <c r="C111" s="19">
        <f t="shared" si="16"/>
        <v>10.160228727293797</v>
      </c>
      <c r="D111" s="19">
        <f t="shared" si="16"/>
        <v>10.33107093345687</v>
      </c>
      <c r="E111" s="19">
        <f t="shared" si="16"/>
        <v>12.139029342182253</v>
      </c>
      <c r="F111" s="19">
        <f t="shared" si="16"/>
        <v>15.321040843604807</v>
      </c>
      <c r="G111" s="19">
        <f t="shared" si="16"/>
        <v>18.46368758678127</v>
      </c>
      <c r="H111" s="19">
        <f t="shared" si="16"/>
        <v>21.02528248096615</v>
      </c>
      <c r="I111" s="19">
        <f t="shared" si="16"/>
        <v>23.081595573748185</v>
      </c>
      <c r="J111" s="19">
        <f t="shared" si="16"/>
        <v>24.77333313754396</v>
      </c>
      <c r="K111" s="19">
        <f t="shared" si="16"/>
        <v>26.20212511924578</v>
      </c>
      <c r="L111" s="19">
        <f t="shared" si="16"/>
        <v>27.435545018555683</v>
      </c>
      <c r="M111" s="19">
        <f t="shared" si="16"/>
        <v>28.519173524255024</v>
      </c>
      <c r="N111" s="19">
        <f t="shared" si="16"/>
        <v>29.484741788963362</v>
      </c>
      <c r="O111" s="19">
        <f t="shared" si="16"/>
        <v>31.147010563324038</v>
      </c>
      <c r="P111" s="19">
        <f t="shared" si="16"/>
        <v>32.54417012513114</v>
      </c>
      <c r="Q111" s="19">
        <f t="shared" si="16"/>
        <v>33.748714158898146</v>
      </c>
      <c r="R111" s="19">
        <f t="shared" si="16"/>
        <v>34.80711428660941</v>
      </c>
      <c r="S111" s="53">
        <f t="shared" si="16"/>
        <v>35.75089174852114</v>
      </c>
    </row>
    <row r="112" spans="1:19" ht="12.75">
      <c r="A112" s="52">
        <v>55</v>
      </c>
      <c r="B112" s="19">
        <f t="shared" si="15"/>
        <v>10.03725177580784</v>
      </c>
      <c r="C112" s="19">
        <f t="shared" si="16"/>
        <v>10.190584313312206</v>
      </c>
      <c r="D112" s="19">
        <f t="shared" si="16"/>
        <v>10.392251638204492</v>
      </c>
      <c r="E112" s="19">
        <f t="shared" si="16"/>
        <v>12.427583466596847</v>
      </c>
      <c r="F112" s="19">
        <f t="shared" si="16"/>
        <v>15.681831288504068</v>
      </c>
      <c r="G112" s="19">
        <f t="shared" si="16"/>
        <v>18.744343402494067</v>
      </c>
      <c r="H112" s="19">
        <f t="shared" si="16"/>
        <v>21.233711082240255</v>
      </c>
      <c r="I112" s="19">
        <f t="shared" si="16"/>
        <v>23.242592397330576</v>
      </c>
      <c r="J112" s="19">
        <f t="shared" si="16"/>
        <v>24.9030031273064</v>
      </c>
      <c r="K112" s="19">
        <f t="shared" si="16"/>
        <v>26.310105221263083</v>
      </c>
      <c r="L112" s="19">
        <f t="shared" si="16"/>
        <v>27.52779821505843</v>
      </c>
      <c r="M112" s="19">
        <f t="shared" si="16"/>
        <v>28.59957250871156</v>
      </c>
      <c r="N112" s="19">
        <f t="shared" si="16"/>
        <v>29.555917920455208</v>
      </c>
      <c r="O112" s="19">
        <f t="shared" si="16"/>
        <v>31.204815433568044</v>
      </c>
      <c r="P112" s="19">
        <f t="shared" si="16"/>
        <v>32.5927799138934</v>
      </c>
      <c r="Q112" s="19">
        <f t="shared" si="16"/>
        <v>33.79062832433159</v>
      </c>
      <c r="R112" s="19">
        <f t="shared" si="16"/>
        <v>34.843941606404144</v>
      </c>
      <c r="S112" s="53">
        <f t="shared" si="16"/>
        <v>35.78372642371643</v>
      </c>
    </row>
    <row r="113" spans="1:19" ht="12.75">
      <c r="A113" s="52">
        <v>60</v>
      </c>
      <c r="B113" s="19">
        <f t="shared" si="15"/>
        <v>10.043646951858898</v>
      </c>
      <c r="C113" s="19">
        <f t="shared" si="16"/>
        <v>10.222617592424385</v>
      </c>
      <c r="D113" s="19">
        <f t="shared" si="16"/>
        <v>10.456311169129965</v>
      </c>
      <c r="E113" s="19">
        <f t="shared" si="16"/>
        <v>12.709175518693783</v>
      </c>
      <c r="F113" s="19">
        <f t="shared" si="16"/>
        <v>16.02059991327962</v>
      </c>
      <c r="G113" s="19">
        <f t="shared" si="16"/>
        <v>19.01383496778764</v>
      </c>
      <c r="H113" s="19">
        <f t="shared" si="16"/>
        <v>21.438950950667184</v>
      </c>
      <c r="I113" s="19">
        <f t="shared" si="16"/>
        <v>23.40389524337973</v>
      </c>
      <c r="J113" s="19">
        <f t="shared" si="16"/>
        <v>25.034434881067263</v>
      </c>
      <c r="K113" s="19">
        <f t="shared" si="16"/>
        <v>26.420438026762348</v>
      </c>
      <c r="L113" s="19">
        <f t="shared" si="16"/>
        <v>27.622613972553474</v>
      </c>
      <c r="M113" s="19">
        <f t="shared" si="16"/>
        <v>28.68256911738408</v>
      </c>
      <c r="N113" s="19">
        <f t="shared" si="16"/>
        <v>29.62964517062649</v>
      </c>
      <c r="O113" s="19">
        <f t="shared" si="16"/>
        <v>31.26498866788023</v>
      </c>
      <c r="P113" s="19">
        <f t="shared" si="16"/>
        <v>32.64355287639739</v>
      </c>
      <c r="Q113" s="19">
        <f t="shared" si="16"/>
        <v>33.83451538593094</v>
      </c>
      <c r="R113" s="19">
        <f t="shared" si="16"/>
        <v>34.88257422766494</v>
      </c>
      <c r="S113" s="53">
        <f t="shared" si="16"/>
        <v>35.81822092255862</v>
      </c>
    </row>
    <row r="114" spans="1:19" ht="12.75">
      <c r="A114" s="52">
        <v>65</v>
      </c>
      <c r="B114" s="19">
        <f t="shared" si="15"/>
        <v>10.050362684422176</v>
      </c>
      <c r="C114" s="19">
        <f t="shared" si="16"/>
        <v>10.256048179536261</v>
      </c>
      <c r="D114" s="19">
        <f t="shared" si="16"/>
        <v>10.52262784046621</v>
      </c>
      <c r="E114" s="19">
        <f t="shared" si="16"/>
        <v>12.981950264470312</v>
      </c>
      <c r="F114" s="19">
        <f t="shared" si="16"/>
        <v>16.33868419166027</v>
      </c>
      <c r="G114" s="19">
        <f t="shared" si="16"/>
        <v>19.271549892216314</v>
      </c>
      <c r="H114" s="19">
        <f t="shared" si="16"/>
        <v>21.639471981636195</v>
      </c>
      <c r="I114" s="19">
        <f t="shared" si="16"/>
        <v>23.56394629588365</v>
      </c>
      <c r="J114" s="19">
        <f t="shared" si="16"/>
        <v>25.16625298660444</v>
      </c>
      <c r="K114" s="19">
        <f t="shared" si="16"/>
        <v>26.53194345251662</v>
      </c>
      <c r="L114" s="19">
        <f t="shared" si="16"/>
        <v>27.718978853273125</v>
      </c>
      <c r="M114" s="19">
        <f t="shared" si="16"/>
        <v>28.767284899973053</v>
      </c>
      <c r="N114" s="19">
        <f t="shared" si="16"/>
        <v>29.705153562019397</v>
      </c>
      <c r="O114" s="19">
        <f t="shared" si="16"/>
        <v>31.32691969176274</v>
      </c>
      <c r="P114" s="19">
        <f t="shared" si="16"/>
        <v>32.6959874223297</v>
      </c>
      <c r="Q114" s="19">
        <f t="shared" si="16"/>
        <v>33.87995177463253</v>
      </c>
      <c r="R114" s="19">
        <f t="shared" si="16"/>
        <v>34.922646686922256</v>
      </c>
      <c r="S114" s="53">
        <f t="shared" si="16"/>
        <v>35.85405449076238</v>
      </c>
    </row>
    <row r="115" spans="1:19" ht="12.75">
      <c r="A115" s="52">
        <v>70</v>
      </c>
      <c r="B115" s="19">
        <f t="shared" si="15"/>
        <v>10.057346478027341</v>
      </c>
      <c r="C115" s="19">
        <f t="shared" si="16"/>
        <v>10.290589984460091</v>
      </c>
      <c r="D115" s="19">
        <f t="shared" si="16"/>
        <v>10.590586720455757</v>
      </c>
      <c r="E115" s="19">
        <f t="shared" si="16"/>
        <v>13.244593535107745</v>
      </c>
      <c r="F115" s="19">
        <f t="shared" si="16"/>
        <v>16.637259327545838</v>
      </c>
      <c r="G115" s="19">
        <f t="shared" si="16"/>
        <v>19.517164254606087</v>
      </c>
      <c r="H115" s="19">
        <f t="shared" si="16"/>
        <v>21.834110045843424</v>
      </c>
      <c r="I115" s="19">
        <f t="shared" si="16"/>
        <v>23.721456919349123</v>
      </c>
      <c r="J115" s="19">
        <f t="shared" si="16"/>
        <v>25.29726315933523</v>
      </c>
      <c r="K115" s="19">
        <f t="shared" si="16"/>
        <v>26.643563040162558</v>
      </c>
      <c r="L115" s="19">
        <f t="shared" si="16"/>
        <v>27.815962504664647</v>
      </c>
      <c r="M115" s="19">
        <f t="shared" si="16"/>
        <v>28.852899249937522</v>
      </c>
      <c r="N115" s="19">
        <f t="shared" si="16"/>
        <v>29.78171402117208</v>
      </c>
      <c r="O115" s="19">
        <f t="shared" si="16"/>
        <v>31.39001892394145</v>
      </c>
      <c r="P115" s="19">
        <f t="shared" si="16"/>
        <v>32.749592632622836</v>
      </c>
      <c r="Q115" s="19">
        <f t="shared" si="16"/>
        <v>33.92651883816787</v>
      </c>
      <c r="R115" s="19">
        <f t="shared" si="16"/>
        <v>34.9637950524308</v>
      </c>
      <c r="S115" s="53">
        <f t="shared" si="16"/>
        <v>35.89090583637945</v>
      </c>
    </row>
    <row r="116" spans="1:19" ht="12.75">
      <c r="A116" s="52">
        <v>75</v>
      </c>
      <c r="B116" s="19">
        <f t="shared" si="15"/>
        <v>10.064543998779028</v>
      </c>
      <c r="C116" s="19">
        <f t="shared" si="16"/>
        <v>10.32595428080835</v>
      </c>
      <c r="D116" s="19">
        <f t="shared" si="16"/>
        <v>10.659586774570865</v>
      </c>
      <c r="E116" s="19">
        <f t="shared" si="16"/>
        <v>13.496197113684257</v>
      </c>
      <c r="F116" s="19">
        <f t="shared" si="16"/>
        <v>16.9173621038717</v>
      </c>
      <c r="G116" s="19">
        <f t="shared" si="16"/>
        <v>19.75054481846633</v>
      </c>
      <c r="H116" s="19">
        <f t="shared" si="16"/>
        <v>22.021985868533214</v>
      </c>
      <c r="I116" s="19">
        <f t="shared" si="16"/>
        <v>23.875369274942177</v>
      </c>
      <c r="J116" s="19">
        <f t="shared" si="16"/>
        <v>25.426438075512596</v>
      </c>
      <c r="K116" s="19">
        <f t="shared" si="16"/>
        <v>26.754357307574203</v>
      </c>
      <c r="L116" s="19">
        <f t="shared" si="16"/>
        <v>27.912720257145374</v>
      </c>
      <c r="M116" s="19">
        <f t="shared" si="16"/>
        <v>28.93865429083448</v>
      </c>
      <c r="N116" s="19">
        <f t="shared" si="16"/>
        <v>29.858644150940677</v>
      </c>
      <c r="O116" s="19">
        <f t="shared" si="16"/>
        <v>31.453723659119582</v>
      </c>
      <c r="P116" s="19">
        <f t="shared" si="16"/>
        <v>32.80389358398354</v>
      </c>
      <c r="Q116" s="19">
        <f t="shared" si="16"/>
        <v>33.973807526462444</v>
      </c>
      <c r="R116" s="19">
        <f aca="true" t="shared" si="18" ref="C116:S131">10*LOG10((1/$C$4)*(R34/$C$3)^2)</f>
        <v>35.00566103308812</v>
      </c>
      <c r="S116" s="53">
        <f t="shared" si="18"/>
        <v>35.92845674998779</v>
      </c>
    </row>
    <row r="117" spans="1:19" ht="12.75">
      <c r="A117" s="52">
        <v>80</v>
      </c>
      <c r="B117" s="19">
        <f t="shared" si="15"/>
        <v>10.071899523090686</v>
      </c>
      <c r="C117" s="19">
        <f t="shared" si="18"/>
        <v>10.361852568113912</v>
      </c>
      <c r="D117" s="19">
        <f t="shared" si="18"/>
        <v>10.729046772897753</v>
      </c>
      <c r="E117" s="19">
        <f t="shared" si="18"/>
        <v>13.736154301987069</v>
      </c>
      <c r="F117" s="19">
        <f t="shared" si="18"/>
        <v>17.179910373991174</v>
      </c>
      <c r="G117" s="19">
        <f t="shared" si="18"/>
        <v>19.971683697502115</v>
      </c>
      <c r="H117" s="19">
        <f t="shared" si="18"/>
        <v>22.202440439690626</v>
      </c>
      <c r="I117" s="19">
        <f t="shared" si="18"/>
        <v>24.02482017302619</v>
      </c>
      <c r="J117" s="19">
        <f t="shared" si="18"/>
        <v>25.552900549442086</v>
      </c>
      <c r="K117" s="19">
        <f t="shared" si="18"/>
        <v>26.863499425847287</v>
      </c>
      <c r="L117" s="19">
        <f t="shared" si="18"/>
        <v>28.008492244572814</v>
      </c>
      <c r="M117" s="19">
        <f t="shared" si="18"/>
        <v>29.023856778452632</v>
      </c>
      <c r="N117" s="19">
        <f t="shared" si="18"/>
        <v>29.935311520306392</v>
      </c>
      <c r="O117" s="19">
        <f t="shared" si="18"/>
        <v>31.517502255826702</v>
      </c>
      <c r="P117" s="19">
        <f t="shared" si="18"/>
        <v>32.858435491761426</v>
      </c>
      <c r="Q117" s="19">
        <f t="shared" si="18"/>
        <v>34.02142222737321</v>
      </c>
      <c r="R117" s="19">
        <f t="shared" si="18"/>
        <v>35.04789545814687</v>
      </c>
      <c r="S117" s="53">
        <f t="shared" si="18"/>
        <v>35.966395246787854</v>
      </c>
    </row>
    <row r="118" spans="1:19" ht="12.75">
      <c r="A118" s="52">
        <v>85</v>
      </c>
      <c r="B118" s="19">
        <f t="shared" si="15"/>
        <v>10.079356389418665</v>
      </c>
      <c r="C118" s="19">
        <f t="shared" si="18"/>
        <v>10.39799919583813</v>
      </c>
      <c r="D118" s="19">
        <f t="shared" si="18"/>
        <v>10.798409992705299</v>
      </c>
      <c r="E118" s="19">
        <f t="shared" si="18"/>
        <v>13.964080414695285</v>
      </c>
      <c r="F118" s="19">
        <f t="shared" si="18"/>
        <v>17.425719110216</v>
      </c>
      <c r="G118" s="19">
        <f t="shared" si="18"/>
        <v>20.18065431124867</v>
      </c>
      <c r="H118" s="19">
        <f t="shared" si="18"/>
        <v>22.37498435433363</v>
      </c>
      <c r="I118" s="19">
        <f t="shared" si="18"/>
        <v>24.1691086735181</v>
      </c>
      <c r="J118" s="19">
        <f t="shared" si="18"/>
        <v>25.675905976372206</v>
      </c>
      <c r="K118" s="19">
        <f t="shared" si="18"/>
        <v>26.970266715692695</v>
      </c>
      <c r="L118" s="19">
        <f t="shared" si="18"/>
        <v>28.1026000890753</v>
      </c>
      <c r="M118" s="19">
        <f t="shared" si="18"/>
        <v>29.107877724186217</v>
      </c>
      <c r="N118" s="19">
        <f t="shared" si="18"/>
        <v>30.011134946929964</v>
      </c>
      <c r="O118" s="19">
        <f t="shared" si="18"/>
        <v>31.580856845864812</v>
      </c>
      <c r="P118" s="19">
        <f t="shared" si="18"/>
        <v>32.91278676808956</v>
      </c>
      <c r="Q118" s="19">
        <f t="shared" si="18"/>
        <v>34.06898379178315</v>
      </c>
      <c r="R118" s="19">
        <f t="shared" si="18"/>
        <v>35.09016113752512</v>
      </c>
      <c r="S118" s="53">
        <f t="shared" si="18"/>
        <v>36.004418225311014</v>
      </c>
    </row>
    <row r="119" spans="1:19" ht="12.75">
      <c r="A119" s="52">
        <v>90</v>
      </c>
      <c r="B119" s="19">
        <f t="shared" si="15"/>
        <v>10.086857448797517</v>
      </c>
      <c r="C119" s="19">
        <f t="shared" si="18"/>
        <v>10.434113729142238</v>
      </c>
      <c r="D119" s="19">
        <f t="shared" si="18"/>
        <v>10.867147791436395</v>
      </c>
      <c r="E119" s="19">
        <f t="shared" si="18"/>
        <v>14.179752804999575</v>
      </c>
      <c r="F119" s="19">
        <f t="shared" si="18"/>
        <v>17.65551370675726</v>
      </c>
      <c r="G119" s="19">
        <f t="shared" si="18"/>
        <v>20.37758144897535</v>
      </c>
      <c r="H119" s="19">
        <f t="shared" si="18"/>
        <v>22.539258414998727</v>
      </c>
      <c r="I119" s="19">
        <f t="shared" si="18"/>
        <v>24.307667945762695</v>
      </c>
      <c r="J119" s="19">
        <f t="shared" si="18"/>
        <v>25.794825257619863</v>
      </c>
      <c r="K119" s="19">
        <f t="shared" si="18"/>
        <v>27.074031076034025</v>
      </c>
      <c r="L119" s="19">
        <f t="shared" si="18"/>
        <v>28.19444200898002</v>
      </c>
      <c r="M119" s="19">
        <f t="shared" si="18"/>
        <v>29.190150369144664</v>
      </c>
      <c r="N119" s="19">
        <f t="shared" si="18"/>
        <v>30.085584227125306</v>
      </c>
      <c r="O119" s="19">
        <f t="shared" si="18"/>
        <v>31.643324802427667</v>
      </c>
      <c r="P119" s="19">
        <f t="shared" si="18"/>
        <v>32.966541120271785</v>
      </c>
      <c r="Q119" s="19">
        <f t="shared" si="18"/>
        <v>34.11613181351294</v>
      </c>
      <c r="R119" s="19">
        <f t="shared" si="18"/>
        <v>35.132135135327694</v>
      </c>
      <c r="S119" s="53">
        <f t="shared" si="18"/>
        <v>36.04223365660192</v>
      </c>
    </row>
    <row r="120" spans="1:19" ht="12.75">
      <c r="A120" s="52">
        <v>95</v>
      </c>
      <c r="B120" s="19">
        <f t="shared" si="15"/>
        <v>10.094345510259469</v>
      </c>
      <c r="C120" s="19">
        <f t="shared" si="18"/>
        <v>10.469923046577412</v>
      </c>
      <c r="D120" s="19">
        <f t="shared" si="18"/>
        <v>10.934762155992887</v>
      </c>
      <c r="E120" s="19">
        <f t="shared" si="18"/>
        <v>14.383065868452851</v>
      </c>
      <c r="F120" s="19">
        <f t="shared" si="18"/>
        <v>17.869941073949917</v>
      </c>
      <c r="G120" s="19">
        <f t="shared" si="18"/>
        <v>20.5626207824655</v>
      </c>
      <c r="H120" s="19">
        <f t="shared" si="18"/>
        <v>22.69500312514472</v>
      </c>
      <c r="I120" s="19">
        <f t="shared" si="18"/>
        <v>24.440041332453347</v>
      </c>
      <c r="J120" s="19">
        <f t="shared" si="18"/>
        <v>25.909128909388116</v>
      </c>
      <c r="K120" s="19">
        <f t="shared" si="18"/>
        <v>27.174249128811397</v>
      </c>
      <c r="L120" s="19">
        <f t="shared" si="18"/>
        <v>28.283487021596336</v>
      </c>
      <c r="M120" s="19">
        <f t="shared" si="18"/>
        <v>29.270167039770747</v>
      </c>
      <c r="N120" s="19">
        <f t="shared" si="18"/>
        <v>30.15817872091307</v>
      </c>
      <c r="O120" s="19">
        <f t="shared" si="18"/>
        <v>31.704479203286926</v>
      </c>
      <c r="P120" s="19">
        <f t="shared" si="18"/>
        <v>33.019318827787686</v>
      </c>
      <c r="Q120" s="19">
        <f t="shared" si="18"/>
        <v>34.16252624607813</v>
      </c>
      <c r="R120" s="19">
        <f t="shared" si="18"/>
        <v>35.17351050528035</v>
      </c>
      <c r="S120" s="53">
        <f t="shared" si="18"/>
        <v>36.079562332242034</v>
      </c>
    </row>
    <row r="121" spans="1:19" ht="12.75">
      <c r="A121" s="52">
        <v>100</v>
      </c>
      <c r="B121" s="19">
        <f t="shared" si="15"/>
        <v>10.101763777540718</v>
      </c>
      <c r="C121" s="19">
        <f t="shared" si="18"/>
        <v>10.505163168884762</v>
      </c>
      <c r="D121" s="19">
        <f t="shared" si="18"/>
        <v>11.000787352599257</v>
      </c>
      <c r="E121" s="19">
        <f t="shared" si="18"/>
        <v>14.573997387335883</v>
      </c>
      <c r="F121" s="19">
        <f t="shared" si="18"/>
        <v>18.069578941006657</v>
      </c>
      <c r="G121" s="19">
        <f t="shared" si="18"/>
        <v>20.735944773142663</v>
      </c>
      <c r="H121" s="19">
        <f t="shared" si="18"/>
        <v>22.842035105679585</v>
      </c>
      <c r="I121" s="19">
        <f t="shared" si="18"/>
        <v>24.565862274002296</v>
      </c>
      <c r="J121" s="19">
        <f t="shared" si="18"/>
        <v>26.018372702553755</v>
      </c>
      <c r="K121" s="19">
        <f t="shared" si="18"/>
        <v>27.270452600890174</v>
      </c>
      <c r="L121" s="19">
        <f t="shared" si="18"/>
        <v>28.369268742460186</v>
      </c>
      <c r="M121" s="19">
        <f t="shared" si="18"/>
        <v>29.347475312404786</v>
      </c>
      <c r="N121" s="19">
        <f t="shared" si="18"/>
        <v>30.228485140089244</v>
      </c>
      <c r="O121" s="19">
        <f t="shared" si="18"/>
        <v>31.763928510389178</v>
      </c>
      <c r="P121" s="19">
        <f t="shared" si="18"/>
        <v>33.07076733834582</v>
      </c>
      <c r="Q121" s="19">
        <f t="shared" si="18"/>
        <v>34.20784844656363</v>
      </c>
      <c r="R121" s="19">
        <f t="shared" si="18"/>
        <v>35.213997546825546</v>
      </c>
      <c r="S121" s="53">
        <f t="shared" si="18"/>
        <v>36.11613920967136</v>
      </c>
    </row>
    <row r="122" spans="1:19" ht="12.75">
      <c r="A122" s="52">
        <v>105</v>
      </c>
      <c r="B122" s="19">
        <f t="shared" si="15"/>
        <v>10.109056273822716</v>
      </c>
      <c r="C122" s="19">
        <f t="shared" si="18"/>
        <v>10.539580825708505</v>
      </c>
      <c r="D122" s="19">
        <f t="shared" si="18"/>
        <v>11.064790809685734</v>
      </c>
      <c r="E122" s="19">
        <f t="shared" si="18"/>
        <v>14.752583397915188</v>
      </c>
      <c r="F122" s="19">
        <f t="shared" si="18"/>
        <v>18.254943694340803</v>
      </c>
      <c r="G122" s="19">
        <f t="shared" si="18"/>
        <v>20.89773294829758</v>
      </c>
      <c r="H122" s="19">
        <f t="shared" si="18"/>
        <v>22.98022886169232</v>
      </c>
      <c r="I122" s="19">
        <f t="shared" si="18"/>
        <v>24.68483763052271</v>
      </c>
      <c r="J122" s="19">
        <f t="shared" si="18"/>
        <v>26.122184950498195</v>
      </c>
      <c r="K122" s="19">
        <f t="shared" si="18"/>
        <v>27.36223926498399</v>
      </c>
      <c r="L122" s="19">
        <f t="shared" si="18"/>
        <v>28.451379138900684</v>
      </c>
      <c r="M122" s="19">
        <f t="shared" si="18"/>
        <v>29.421673817439157</v>
      </c>
      <c r="N122" s="19">
        <f t="shared" si="18"/>
        <v>30.296114824523475</v>
      </c>
      <c r="O122" s="19">
        <f t="shared" si="18"/>
        <v>31.82131566365313</v>
      </c>
      <c r="P122" s="19">
        <f t="shared" si="18"/>
        <v>33.12056131739321</v>
      </c>
      <c r="Q122" s="19">
        <f t="shared" si="18"/>
        <v>34.251801738581605</v>
      </c>
      <c r="R122" s="19">
        <f t="shared" si="18"/>
        <v>35.253324645590155</v>
      </c>
      <c r="S122" s="53">
        <f t="shared" si="18"/>
        <v>36.151714399441786</v>
      </c>
    </row>
    <row r="123" spans="1:19" ht="12.75">
      <c r="A123" s="52">
        <v>110</v>
      </c>
      <c r="B123" s="19">
        <f t="shared" si="15"/>
        <v>10.116168251616797</v>
      </c>
      <c r="C123" s="19">
        <f t="shared" si="18"/>
        <v>10.572934773144658</v>
      </c>
      <c r="D123" s="19">
        <f t="shared" si="18"/>
        <v>11.126373366321305</v>
      </c>
      <c r="E123" s="19">
        <f t="shared" si="18"/>
        <v>14.918899437450456</v>
      </c>
      <c r="F123" s="19">
        <f t="shared" si="18"/>
        <v>18.426497009804706</v>
      </c>
      <c r="G123" s="19">
        <f t="shared" si="18"/>
        <v>21.04816518815415</v>
      </c>
      <c r="H123" s="19">
        <f t="shared" si="18"/>
        <v>23.109502668854986</v>
      </c>
      <c r="I123" s="19">
        <f t="shared" si="18"/>
        <v>24.79673391512767</v>
      </c>
      <c r="J123" s="19">
        <f t="shared" si="18"/>
        <v>26.220255421381648</v>
      </c>
      <c r="K123" s="19">
        <f t="shared" si="18"/>
        <v>27.449264617909837</v>
      </c>
      <c r="L123" s="19">
        <f t="shared" si="18"/>
        <v>28.529462480740797</v>
      </c>
      <c r="M123" s="19">
        <f t="shared" si="18"/>
        <v>29.4924079292454</v>
      </c>
      <c r="N123" s="19">
        <f t="shared" si="18"/>
        <v>30.36072073237714</v>
      </c>
      <c r="O123" s="19">
        <f t="shared" si="18"/>
        <v>31.876316759251203</v>
      </c>
      <c r="P123" s="19">
        <f t="shared" si="18"/>
        <v>33.16840227425962</v>
      </c>
      <c r="Q123" s="19">
        <f t="shared" si="18"/>
        <v>34.294111583177525</v>
      </c>
      <c r="R123" s="19">
        <f t="shared" si="18"/>
        <v>35.29123876287479</v>
      </c>
      <c r="S123" s="53">
        <f t="shared" si="18"/>
        <v>36.1860538419385</v>
      </c>
    </row>
    <row r="124" spans="1:19" ht="12.75">
      <c r="A124" s="52">
        <v>115</v>
      </c>
      <c r="B124" s="19">
        <f t="shared" si="15"/>
        <v>10.123046585264841</v>
      </c>
      <c r="C124" s="19">
        <f t="shared" si="18"/>
        <v>10.604996879697858</v>
      </c>
      <c r="D124" s="19">
        <f t="shared" si="18"/>
        <v>11.185169012906954</v>
      </c>
      <c r="E124" s="19">
        <f t="shared" si="18"/>
        <v>15.073046557941394</v>
      </c>
      <c r="F124" s="19">
        <f t="shared" si="18"/>
        <v>18.584651484388264</v>
      </c>
      <c r="G124" s="19">
        <f t="shared" si="18"/>
        <v>21.187417102648503</v>
      </c>
      <c r="H124" s="19">
        <f t="shared" si="18"/>
        <v>23.229807628639904</v>
      </c>
      <c r="I124" s="19">
        <f t="shared" si="18"/>
        <v>24.901365978773434</v>
      </c>
      <c r="J124" s="19">
        <f t="shared" si="18"/>
        <v>26.312325772081593</v>
      </c>
      <c r="K124" s="19">
        <f t="shared" si="18"/>
        <v>27.5312343753125</v>
      </c>
      <c r="L124" s="19">
        <f t="shared" si="18"/>
        <v>28.60320964275738</v>
      </c>
      <c r="M124" s="19">
        <f t="shared" si="18"/>
        <v>29.559365518032802</v>
      </c>
      <c r="N124" s="19">
        <f t="shared" si="18"/>
        <v>30.42199431702744</v>
      </c>
      <c r="O124" s="19">
        <f t="shared" si="18"/>
        <v>31.928639454464005</v>
      </c>
      <c r="P124" s="19">
        <f t="shared" si="18"/>
        <v>33.2140178740198</v>
      </c>
      <c r="Q124" s="19">
        <f t="shared" si="18"/>
        <v>34.33452544022711</v>
      </c>
      <c r="R124" s="19">
        <f t="shared" si="18"/>
        <v>35.32750563677183</v>
      </c>
      <c r="S124" s="53">
        <f t="shared" si="18"/>
        <v>36.21893972142108</v>
      </c>
    </row>
    <row r="125" spans="1:19" ht="12.75">
      <c r="A125" s="52">
        <v>120</v>
      </c>
      <c r="B125" s="19">
        <f t="shared" si="15"/>
        <v>10.129640143887455</v>
      </c>
      <c r="C125" s="19">
        <f t="shared" si="18"/>
        <v>10.635553001493063</v>
      </c>
      <c r="D125" s="19">
        <f t="shared" si="18"/>
        <v>11.240844241053951</v>
      </c>
      <c r="E125" s="19">
        <f t="shared" si="18"/>
        <v>15.215140899616582</v>
      </c>
      <c r="F125" s="19">
        <f t="shared" si="18"/>
        <v>18.729775431973405</v>
      </c>
      <c r="G125" s="19">
        <f t="shared" si="18"/>
        <v>21.31565686663285</v>
      </c>
      <c r="H125" s="19">
        <f t="shared" si="18"/>
        <v>23.341119162564308</v>
      </c>
      <c r="I125" s="19">
        <f t="shared" si="18"/>
        <v>24.99858773607139</v>
      </c>
      <c r="J125" s="19">
        <f t="shared" si="18"/>
        <v>26.39818136225497</v>
      </c>
      <c r="K125" s="19">
        <f t="shared" si="18"/>
        <v>27.607897796591022</v>
      </c>
      <c r="L125" s="19">
        <f t="shared" si="18"/>
        <v>28.672352848437924</v>
      </c>
      <c r="M125" s="19">
        <f t="shared" si="18"/>
        <v>29.622272884044236</v>
      </c>
      <c r="N125" s="19">
        <f t="shared" si="18"/>
        <v>30.479662418655586</v>
      </c>
      <c r="O125" s="19">
        <f t="shared" si="18"/>
        <v>31.978021214439003</v>
      </c>
      <c r="P125" s="19">
        <f t="shared" si="18"/>
        <v>33.257161028971296</v>
      </c>
      <c r="Q125" s="19">
        <f t="shared" si="18"/>
        <v>34.372812394634025</v>
      </c>
      <c r="R125" s="19">
        <f t="shared" si="18"/>
        <v>35.36190975342867</v>
      </c>
      <c r="S125" s="53">
        <f t="shared" si="18"/>
        <v>36.25017066362504</v>
      </c>
    </row>
    <row r="126" spans="1:19" ht="12.75">
      <c r="A126" s="52">
        <v>125</v>
      </c>
      <c r="B126" s="19">
        <f t="shared" si="15"/>
        <v>10.135900142956384</v>
      </c>
      <c r="C126" s="19">
        <f t="shared" si="18"/>
        <v>10.66440366962745</v>
      </c>
      <c r="D126" s="19">
        <f t="shared" si="18"/>
        <v>11.293097107458516</v>
      </c>
      <c r="E126" s="19">
        <f t="shared" si="18"/>
        <v>15.34530592344695</v>
      </c>
      <c r="F126" s="19">
        <f t="shared" si="18"/>
        <v>18.862196975713598</v>
      </c>
      <c r="G126" s="19">
        <f t="shared" si="18"/>
        <v>21.4330430765962</v>
      </c>
      <c r="H126" s="19">
        <f t="shared" si="18"/>
        <v>23.443430387144648</v>
      </c>
      <c r="I126" s="19">
        <f t="shared" si="18"/>
        <v>25.088284577903348</v>
      </c>
      <c r="J126" s="19">
        <f t="shared" si="18"/>
        <v>26.477644293631897</v>
      </c>
      <c r="K126" s="19">
        <f t="shared" si="18"/>
        <v>27.67904181300985</v>
      </c>
      <c r="L126" s="19">
        <f t="shared" si="18"/>
        <v>28.736660898254026</v>
      </c>
      <c r="M126" s="19">
        <f t="shared" si="18"/>
        <v>29.68089095161139</v>
      </c>
      <c r="N126" s="19">
        <f t="shared" si="18"/>
        <v>30.533484261878257</v>
      </c>
      <c r="O126" s="19">
        <f t="shared" si="18"/>
        <v>32.02422749210638</v>
      </c>
      <c r="P126" s="19">
        <f t="shared" si="18"/>
        <v>33.297608848602415</v>
      </c>
      <c r="Q126" s="19">
        <f t="shared" si="18"/>
        <v>34.408762612523596</v>
      </c>
      <c r="R126" s="19">
        <f t="shared" si="18"/>
        <v>35.39425414162552</v>
      </c>
      <c r="S126" s="53">
        <f t="shared" si="18"/>
        <v>36.27956176021887</v>
      </c>
    </row>
    <row r="127" spans="1:19" ht="12.75">
      <c r="A127" s="52">
        <v>130</v>
      </c>
      <c r="B127" s="19">
        <f t="shared" si="15"/>
        <v>10.141780472992023</v>
      </c>
      <c r="C127" s="19">
        <f t="shared" si="18"/>
        <v>10.691364613517244</v>
      </c>
      <c r="D127" s="19">
        <f t="shared" si="18"/>
        <v>11.341656103440378</v>
      </c>
      <c r="E127" s="19">
        <f t="shared" si="18"/>
        <v>15.463666631031373</v>
      </c>
      <c r="F127" s="19">
        <f t="shared" si="18"/>
        <v>18.98220754435118</v>
      </c>
      <c r="G127" s="19">
        <f t="shared" si="18"/>
        <v>21.53972332379894</v>
      </c>
      <c r="H127" s="19">
        <f t="shared" si="18"/>
        <v>23.53674694282794</v>
      </c>
      <c r="I127" s="19">
        <f t="shared" si="18"/>
        <v>25.170367172106968</v>
      </c>
      <c r="J127" s="19">
        <f t="shared" si="18"/>
        <v>26.55056752145589</v>
      </c>
      <c r="K127" s="19">
        <f t="shared" si="18"/>
        <v>27.744485908606883</v>
      </c>
      <c r="L127" s="19">
        <f t="shared" si="18"/>
        <v>28.79593489398399</v>
      </c>
      <c r="M127" s="19">
        <f t="shared" si="18"/>
        <v>29.735011768648164</v>
      </c>
      <c r="N127" s="19">
        <f t="shared" si="18"/>
        <v>30.583248621895365</v>
      </c>
      <c r="O127" s="19">
        <f t="shared" si="18"/>
        <v>32.06704991168236</v>
      </c>
      <c r="P127" s="19">
        <f t="shared" si="18"/>
        <v>33.33516151287893</v>
      </c>
      <c r="Q127" s="19">
        <f t="shared" si="18"/>
        <v>34.44218668338615</v>
      </c>
      <c r="R127" s="19">
        <f t="shared" si="18"/>
        <v>35.42436003785819</v>
      </c>
      <c r="S127" s="53">
        <f t="shared" si="18"/>
        <v>36.30694445963166</v>
      </c>
    </row>
    <row r="128" spans="1:19" ht="12.75">
      <c r="A128" s="52">
        <v>135</v>
      </c>
      <c r="B128" s="19">
        <f t="shared" si="15"/>
        <v>10.147238004185331</v>
      </c>
      <c r="C128" s="19">
        <f t="shared" si="18"/>
        <v>10.716267144173013</v>
      </c>
      <c r="D128" s="19">
        <f t="shared" si="18"/>
        <v>11.38627890860654</v>
      </c>
      <c r="E128" s="19">
        <f t="shared" si="18"/>
        <v>15.570345270760829</v>
      </c>
      <c r="F128" s="19">
        <f t="shared" si="18"/>
        <v>19.090064859707397</v>
      </c>
      <c r="G128" s="19">
        <f t="shared" si="18"/>
        <v>21.635833269029266</v>
      </c>
      <c r="H128" s="19">
        <f t="shared" si="18"/>
        <v>23.621082950586793</v>
      </c>
      <c r="I128" s="19">
        <f t="shared" si="18"/>
        <v>25.244766404046366</v>
      </c>
      <c r="J128" s="19">
        <f t="shared" si="18"/>
        <v>26.616829895196553</v>
      </c>
      <c r="K128" s="19">
        <f t="shared" si="18"/>
        <v>27.804077691993978</v>
      </c>
      <c r="L128" s="19">
        <f t="shared" si="18"/>
        <v>28.850004449959904</v>
      </c>
      <c r="M128" s="19">
        <f t="shared" si="18"/>
        <v>29.784455334132165</v>
      </c>
      <c r="N128" s="19">
        <f t="shared" si="18"/>
        <v>30.628771199445772</v>
      </c>
      <c r="O128" s="19">
        <f t="shared" si="18"/>
        <v>32.10630450875748</v>
      </c>
      <c r="P128" s="19">
        <f t="shared" si="18"/>
        <v>33.36964112107466</v>
      </c>
      <c r="Q128" s="19">
        <f t="shared" si="18"/>
        <v>34.472914895272446</v>
      </c>
      <c r="R128" s="19">
        <f t="shared" si="18"/>
        <v>35.452066462979296</v>
      </c>
      <c r="S128" s="53">
        <f t="shared" si="18"/>
        <v>36.33216635955309</v>
      </c>
    </row>
    <row r="129" spans="1:19" ht="12.75">
      <c r="A129" s="52">
        <v>140</v>
      </c>
      <c r="B129" s="19">
        <f t="shared" si="15"/>
        <v>10.152232866010642</v>
      </c>
      <c r="C129" s="19">
        <f t="shared" si="18"/>
        <v>10.73895842069893</v>
      </c>
      <c r="D129" s="19">
        <f t="shared" si="18"/>
        <v>11.426751094507477</v>
      </c>
      <c r="E129" s="19">
        <f t="shared" si="18"/>
        <v>15.665458155958055</v>
      </c>
      <c r="F129" s="19">
        <f t="shared" si="18"/>
        <v>19.185995486488366</v>
      </c>
      <c r="G129" s="19">
        <f t="shared" si="18"/>
        <v>21.721496066680167</v>
      </c>
      <c r="H129" s="19">
        <f t="shared" si="18"/>
        <v>23.69645784633849</v>
      </c>
      <c r="I129" s="19">
        <f t="shared" si="18"/>
        <v>25.311429253068653</v>
      </c>
      <c r="J129" s="19">
        <f t="shared" si="18"/>
        <v>26.676331999976604</v>
      </c>
      <c r="K129" s="19">
        <f t="shared" si="18"/>
        <v>27.857689093442623</v>
      </c>
      <c r="L129" s="19">
        <f t="shared" si="18"/>
        <v>28.898724369542393</v>
      </c>
      <c r="M129" s="19">
        <f t="shared" si="18"/>
        <v>29.829066760127027</v>
      </c>
      <c r="N129" s="19">
        <f t="shared" si="18"/>
        <v>30.669892228331946</v>
      </c>
      <c r="O129" s="19">
        <f t="shared" si="18"/>
        <v>32.14183006577068</v>
      </c>
      <c r="P129" s="19">
        <f t="shared" si="18"/>
        <v>33.400890557424646</v>
      </c>
      <c r="Q129" s="19">
        <f t="shared" si="18"/>
        <v>34.50079648200869</v>
      </c>
      <c r="R129" s="19">
        <f t="shared" si="18"/>
        <v>35.47722974548889</v>
      </c>
      <c r="S129" s="53">
        <f t="shared" si="18"/>
        <v>36.35509093206467</v>
      </c>
    </row>
    <row r="130" spans="1:19" ht="12.75">
      <c r="A130" s="52">
        <v>145</v>
      </c>
      <c r="B130" s="19">
        <f t="shared" si="15"/>
        <v>10.156728701130863</v>
      </c>
      <c r="C130" s="19">
        <f t="shared" si="18"/>
        <v>10.75930162212047</v>
      </c>
      <c r="D130" s="19">
        <f t="shared" si="18"/>
        <v>11.46288483259939</v>
      </c>
      <c r="E130" s="19">
        <f t="shared" si="18"/>
        <v>15.749113314978278</v>
      </c>
      <c r="F130" s="19">
        <f t="shared" si="18"/>
        <v>19.2701970025469</v>
      </c>
      <c r="G130" s="19">
        <f t="shared" si="18"/>
        <v>21.796822029484936</v>
      </c>
      <c r="H130" s="19">
        <f t="shared" si="18"/>
        <v>23.762893901607573</v>
      </c>
      <c r="I130" s="19">
        <f t="shared" si="18"/>
        <v>25.370315438496327</v>
      </c>
      <c r="J130" s="19">
        <f t="shared" si="18"/>
        <v>26.72899268594709</v>
      </c>
      <c r="K130" s="19">
        <f t="shared" si="18"/>
        <v>27.905213122892526</v>
      </c>
      <c r="L130" s="19">
        <f t="shared" si="18"/>
        <v>28.941971758329267</v>
      </c>
      <c r="M130" s="19">
        <f t="shared" si="18"/>
        <v>29.868713764302484</v>
      </c>
      <c r="N130" s="19">
        <f t="shared" si="18"/>
        <v>30.706474327343514</v>
      </c>
      <c r="O130" s="19">
        <f t="shared" si="18"/>
        <v>32.173486570401735</v>
      </c>
      <c r="P130" s="19">
        <f t="shared" si="18"/>
        <v>33.42877240562444</v>
      </c>
      <c r="Q130" s="19">
        <f t="shared" si="18"/>
        <v>34.52569887415435</v>
      </c>
      <c r="R130" s="19">
        <f t="shared" si="18"/>
        <v>35.499723020997465</v>
      </c>
      <c r="S130" s="53">
        <f t="shared" si="18"/>
        <v>36.375597208109056</v>
      </c>
    </row>
    <row r="131" spans="1:19" ht="12.75">
      <c r="A131" s="52">
        <v>150</v>
      </c>
      <c r="B131" s="19">
        <f t="shared" si="15"/>
        <v>10.160692893095867</v>
      </c>
      <c r="C131" s="19">
        <f t="shared" si="18"/>
        <v>10.777176045044447</v>
      </c>
      <c r="D131" s="19">
        <f t="shared" si="18"/>
        <v>11.49451765054711</v>
      </c>
      <c r="E131" s="19">
        <f t="shared" si="18"/>
        <v>15.821408763507472</v>
      </c>
      <c r="F131" s="19">
        <f t="shared" si="18"/>
        <v>19.342839837140097</v>
      </c>
      <c r="G131" s="19">
        <f t="shared" si="18"/>
        <v>21.86190845598789</v>
      </c>
      <c r="H131" s="19">
        <f t="shared" si="18"/>
        <v>23.82041428333482</v>
      </c>
      <c r="I131" s="19">
        <f t="shared" si="18"/>
        <v>25.421394700387587</v>
      </c>
      <c r="J131" s="19">
        <f t="shared" si="18"/>
        <v>26.774746188584643</v>
      </c>
      <c r="K131" s="19">
        <f t="shared" si="18"/>
        <v>27.94656112873748</v>
      </c>
      <c r="L131" s="19">
        <f t="shared" si="18"/>
        <v>28.97964354282813</v>
      </c>
      <c r="M131" s="19">
        <f t="shared" si="18"/>
        <v>29.903284482368598</v>
      </c>
      <c r="N131" s="19">
        <f t="shared" si="18"/>
        <v>30.73840060012857</v>
      </c>
      <c r="O131" s="19">
        <f t="shared" si="18"/>
        <v>32.20115381569247</v>
      </c>
      <c r="P131" s="19">
        <f t="shared" si="18"/>
        <v>33.4531679365565</v>
      </c>
      <c r="Q131" s="19">
        <f t="shared" si="18"/>
        <v>34.547506979137694</v>
      </c>
      <c r="R131" s="19">
        <f aca="true" t="shared" si="19" ref="C131:S137">10*LOG10((1/$C$4)*(R49/$C$3)^2)</f>
        <v>35.51943573233453</v>
      </c>
      <c r="S131" s="53">
        <f t="shared" si="19"/>
        <v>36.393579443987356</v>
      </c>
    </row>
    <row r="132" spans="1:19" ht="12.75">
      <c r="A132" s="52">
        <v>155</v>
      </c>
      <c r="B132" s="19">
        <f t="shared" si="15"/>
        <v>10.164096767500334</v>
      </c>
      <c r="C132" s="19">
        <f t="shared" si="19"/>
        <v>10.79247714576896</v>
      </c>
      <c r="D132" s="19">
        <f t="shared" si="19"/>
        <v>11.521511271985663</v>
      </c>
      <c r="E132" s="19">
        <f t="shared" si="19"/>
        <v>15.882431241806497</v>
      </c>
      <c r="F132" s="19">
        <f t="shared" si="19"/>
        <v>19.404068816000294</v>
      </c>
      <c r="G132" s="19">
        <f t="shared" si="19"/>
        <v>21.916839564657614</v>
      </c>
      <c r="H132" s="19">
        <f t="shared" si="19"/>
        <v>23.869041539836687</v>
      </c>
      <c r="I132" s="19">
        <f t="shared" si="19"/>
        <v>25.464644606557112</v>
      </c>
      <c r="J132" s="19">
        <f t="shared" si="19"/>
        <v>26.813539757755564</v>
      </c>
      <c r="K132" s="19">
        <f t="shared" si="19"/>
        <v>27.981660503108237</v>
      </c>
      <c r="L132" s="19">
        <f t="shared" si="19"/>
        <v>29.01165436327334</v>
      </c>
      <c r="M132" s="19">
        <f t="shared" si="19"/>
        <v>29.932685586283174</v>
      </c>
      <c r="N132" s="19">
        <f t="shared" si="19"/>
        <v>30.765572981115472</v>
      </c>
      <c r="O132" s="19">
        <f t="shared" si="19"/>
        <v>32.22473015413407</v>
      </c>
      <c r="P132" s="19">
        <f t="shared" si="19"/>
        <v>33.47397618744904</v>
      </c>
      <c r="Q132" s="19">
        <f t="shared" si="19"/>
        <v>34.566122510660776</v>
      </c>
      <c r="R132" s="19">
        <f t="shared" si="19"/>
        <v>35.53627315030389</v>
      </c>
      <c r="S132" s="53">
        <f t="shared" si="19"/>
        <v>36.40894678888078</v>
      </c>
    </row>
    <row r="133" spans="1:19" ht="12.75">
      <c r="A133" s="52">
        <v>160</v>
      </c>
      <c r="B133" s="19">
        <f t="shared" si="15"/>
        <v>10.166915766398127</v>
      </c>
      <c r="C133" s="19">
        <f t="shared" si="19"/>
        <v>10.805116543388078</v>
      </c>
      <c r="D133" s="19">
        <f t="shared" si="19"/>
        <v>11.543750567286237</v>
      </c>
      <c r="E133" s="19">
        <f t="shared" si="19"/>
        <v>15.932255299086314</v>
      </c>
      <c r="F133" s="19">
        <f t="shared" si="19"/>
        <v>19.454004444784378</v>
      </c>
      <c r="G133" s="19">
        <f t="shared" si="19"/>
        <v>21.96168649418025</v>
      </c>
      <c r="H133" s="19">
        <f t="shared" si="19"/>
        <v>23.908796426214295</v>
      </c>
      <c r="I133" s="19">
        <f t="shared" si="19"/>
        <v>25.500048799104974</v>
      </c>
      <c r="J133" s="19">
        <f t="shared" si="19"/>
        <v>26.845331727019342</v>
      </c>
      <c r="K133" s="19">
        <f t="shared" si="19"/>
        <v>28.01045278602818</v>
      </c>
      <c r="L133" s="19">
        <f t="shared" si="19"/>
        <v>29.037934811010793</v>
      </c>
      <c r="M133" s="19">
        <f t="shared" si="19"/>
        <v>29.956840692686647</v>
      </c>
      <c r="N133" s="19">
        <f t="shared" si="19"/>
        <v>30.78791082230361</v>
      </c>
      <c r="O133" s="19">
        <f t="shared" si="19"/>
        <v>32.24413141315512</v>
      </c>
      <c r="P133" s="19">
        <f t="shared" si="19"/>
        <v>33.49111314578509</v>
      </c>
      <c r="Q133" s="19">
        <f t="shared" si="19"/>
        <v>34.581463383006515</v>
      </c>
      <c r="R133" s="19">
        <f t="shared" si="19"/>
        <v>35.55015593119501</v>
      </c>
      <c r="S133" s="53">
        <f t="shared" si="19"/>
        <v>36.42162296906229</v>
      </c>
    </row>
    <row r="134" spans="1:19" ht="12.75">
      <c r="A134" s="52">
        <v>165</v>
      </c>
      <c r="B134" s="19">
        <f t="shared" si="15"/>
        <v>10.169129595869348</v>
      </c>
      <c r="C134" s="19">
        <f t="shared" si="19"/>
        <v>10.81502199825567</v>
      </c>
      <c r="D134" s="19">
        <f t="shared" si="19"/>
        <v>11.561142636556845</v>
      </c>
      <c r="E134" s="19">
        <f t="shared" si="19"/>
        <v>15.970942637013817</v>
      </c>
      <c r="F134" s="19">
        <f t="shared" si="19"/>
        <v>19.492743956363125</v>
      </c>
      <c r="G134" s="19">
        <f t="shared" si="19"/>
        <v>21.996507340758615</v>
      </c>
      <c r="H134" s="19">
        <f t="shared" si="19"/>
        <v>23.93969700295081</v>
      </c>
      <c r="I134" s="19">
        <f t="shared" si="19"/>
        <v>25.52759561174176</v>
      </c>
      <c r="J134" s="19">
        <f t="shared" si="19"/>
        <v>26.870089966925953</v>
      </c>
      <c r="K134" s="19">
        <f t="shared" si="19"/>
        <v>28.032892127733405</v>
      </c>
      <c r="L134" s="19">
        <f t="shared" si="19"/>
        <v>29.058429983754714</v>
      </c>
      <c r="M134" s="19">
        <f t="shared" si="19"/>
        <v>29.97568904613781</v>
      </c>
      <c r="N134" s="19">
        <f t="shared" si="19"/>
        <v>30.805349714078115</v>
      </c>
      <c r="O134" s="19">
        <f t="shared" si="19"/>
        <v>32.259289976071116</v>
      </c>
      <c r="P134" s="19">
        <f t="shared" si="19"/>
        <v>33.50451104748979</v>
      </c>
      <c r="Q134" s="19">
        <f t="shared" si="19"/>
        <v>34.5934631822169</v>
      </c>
      <c r="R134" s="19">
        <f t="shared" si="19"/>
        <v>35.56101972382254</v>
      </c>
      <c r="S134" s="53">
        <f t="shared" si="19"/>
        <v>36.43154600150505</v>
      </c>
    </row>
    <row r="135" spans="1:19" ht="12.75">
      <c r="A135" s="52">
        <v>170</v>
      </c>
      <c r="B135" s="19">
        <f t="shared" si="15"/>
        <v>10.170722346705787</v>
      </c>
      <c r="C135" s="19">
        <f t="shared" si="19"/>
        <v>10.822137377940708</v>
      </c>
      <c r="D135" s="19">
        <f t="shared" si="19"/>
        <v>11.573616040914466</v>
      </c>
      <c r="E135" s="19">
        <f t="shared" si="19"/>
        <v>15.998541647100197</v>
      </c>
      <c r="F135" s="19">
        <f t="shared" si="19"/>
        <v>19.52036214220457</v>
      </c>
      <c r="G135" s="19">
        <f t="shared" si="19"/>
        <v>22.02134721147811</v>
      </c>
      <c r="H135" s="19">
        <f t="shared" si="19"/>
        <v>23.961757957501767</v>
      </c>
      <c r="I135" s="19">
        <f t="shared" si="19"/>
        <v>25.547277004238858</v>
      </c>
      <c r="J135" s="19">
        <f t="shared" si="19"/>
        <v>26.887790677050226</v>
      </c>
      <c r="K135" s="19">
        <f t="shared" si="19"/>
        <v>28.048944075315564</v>
      </c>
      <c r="L135" s="19">
        <f t="shared" si="19"/>
        <v>29.07309833558948</v>
      </c>
      <c r="M135" s="19">
        <f t="shared" si="19"/>
        <v>29.98918446289907</v>
      </c>
      <c r="N135" s="19">
        <f t="shared" si="19"/>
        <v>30.81784053273338</v>
      </c>
      <c r="O135" s="19">
        <f t="shared" si="19"/>
        <v>32.27015403030976</v>
      </c>
      <c r="P135" s="19">
        <f t="shared" si="19"/>
        <v>33.51411779604541</v>
      </c>
      <c r="Q135" s="19">
        <f t="shared" si="19"/>
        <v>34.60207072313432</v>
      </c>
      <c r="R135" s="19">
        <f t="shared" si="19"/>
        <v>35.56881483602642</v>
      </c>
      <c r="S135" s="53">
        <f t="shared" si="19"/>
        <v>36.438667946984864</v>
      </c>
    </row>
    <row r="136" spans="1:19" ht="12.75">
      <c r="A136" s="52">
        <v>175</v>
      </c>
      <c r="B136" s="19">
        <f t="shared" si="15"/>
        <v>10.171682588224257</v>
      </c>
      <c r="C136" s="19">
        <f t="shared" si="19"/>
        <v>10.826422620562946</v>
      </c>
      <c r="D136" s="19">
        <f t="shared" si="19"/>
        <v>11.581120193835655</v>
      </c>
      <c r="E136" s="19">
        <f t="shared" si="19"/>
        <v>16.015087094328617</v>
      </c>
      <c r="F136" s="19">
        <f t="shared" si="19"/>
        <v>19.536911983588368</v>
      </c>
      <c r="G136" s="19">
        <f t="shared" si="19"/>
        <v>22.03623827889034</v>
      </c>
      <c r="H136" s="19">
        <f t="shared" si="19"/>
        <v>23.974990111508166</v>
      </c>
      <c r="I136" s="19">
        <f t="shared" si="19"/>
        <v>25.559087773008304</v>
      </c>
      <c r="J136" s="19">
        <f t="shared" si="19"/>
        <v>26.898417481346875</v>
      </c>
      <c r="K136" s="19">
        <f t="shared" si="19"/>
        <v>28.058584656508543</v>
      </c>
      <c r="L136" s="19">
        <f t="shared" si="19"/>
        <v>29.08191080255106</v>
      </c>
      <c r="M136" s="19">
        <f t="shared" si="19"/>
        <v>29.997294522915503</v>
      </c>
      <c r="N136" s="19">
        <f t="shared" si="19"/>
        <v>30.82534870778622</v>
      </c>
      <c r="O136" s="19">
        <f t="shared" si="19"/>
        <v>32.27668698335513</v>
      </c>
      <c r="P136" s="19">
        <f t="shared" si="19"/>
        <v>33.5198965070433</v>
      </c>
      <c r="Q136" s="19">
        <f t="shared" si="19"/>
        <v>34.60724969889994</v>
      </c>
      <c r="R136" s="19">
        <f t="shared" si="19"/>
        <v>35.57350596816151</v>
      </c>
      <c r="S136" s="53">
        <f t="shared" si="19"/>
        <v>36.44295471048416</v>
      </c>
    </row>
    <row r="137" spans="1:19" ht="12.75">
      <c r="A137" s="54">
        <v>179.999</v>
      </c>
      <c r="B137" s="55">
        <f t="shared" si="15"/>
        <v>10.17200343527148</v>
      </c>
      <c r="C137" s="55">
        <f t="shared" si="19"/>
        <v>10.827853703153302</v>
      </c>
      <c r="D137" s="55">
        <f t="shared" si="19"/>
        <v>11.583624920898624</v>
      </c>
      <c r="E137" s="55">
        <f t="shared" si="19"/>
        <v>16.020599913110846</v>
      </c>
      <c r="F137" s="55">
        <f t="shared" si="19"/>
        <v>19.542425094234048</v>
      </c>
      <c r="G137" s="55">
        <f t="shared" si="19"/>
        <v>22.04119982643263</v>
      </c>
      <c r="H137" s="55">
        <f t="shared" si="19"/>
        <v>23.979400086626722</v>
      </c>
      <c r="I137" s="55">
        <f t="shared" si="19"/>
        <v>25.563025007609227</v>
      </c>
      <c r="J137" s="55">
        <f t="shared" si="19"/>
        <v>26.901960800248457</v>
      </c>
      <c r="K137" s="55">
        <f t="shared" si="19"/>
        <v>28.0617997398266</v>
      </c>
      <c r="L137" s="55">
        <f t="shared" si="19"/>
        <v>29.084850188796587</v>
      </c>
      <c r="M137" s="55">
        <f t="shared" si="19"/>
        <v>30.000000000030806</v>
      </c>
      <c r="N137" s="55">
        <f t="shared" si="19"/>
        <v>30.82785370321471</v>
      </c>
      <c r="O137" s="55">
        <f t="shared" si="19"/>
        <v>32.278867046222764</v>
      </c>
      <c r="P137" s="55">
        <f t="shared" si="19"/>
        <v>33.52182518123257</v>
      </c>
      <c r="Q137" s="55">
        <f t="shared" si="19"/>
        <v>34.608978427715314</v>
      </c>
      <c r="R137" s="55">
        <f t="shared" si="19"/>
        <v>35.57507201923584</v>
      </c>
      <c r="S137" s="56">
        <f t="shared" si="19"/>
        <v>36.44438589488596</v>
      </c>
    </row>
    <row r="138" spans="1:7" ht="12.75">
      <c r="A138" s="18"/>
      <c r="B138" s="18"/>
      <c r="C138" s="18"/>
      <c r="D138" s="18"/>
      <c r="E138" s="18"/>
      <c r="F138" s="18"/>
      <c r="G138" s="18"/>
    </row>
    <row r="139" spans="1:7" ht="12.75">
      <c r="A139" s="18"/>
      <c r="B139" s="18"/>
      <c r="C139" s="18"/>
      <c r="D139" s="18"/>
      <c r="E139" s="18"/>
      <c r="F139" s="18"/>
      <c r="G139" s="18"/>
    </row>
    <row r="140" spans="1:19" ht="26.25" customHeight="1">
      <c r="A140" s="78" t="s">
        <v>65</v>
      </c>
      <c r="B140" s="49"/>
      <c r="C140" s="49"/>
      <c r="D140" s="49"/>
      <c r="E140" s="50" t="s">
        <v>61</v>
      </c>
      <c r="F140" s="49"/>
      <c r="G140" s="49"/>
      <c r="H140" s="38"/>
      <c r="I140" s="49"/>
      <c r="J140" s="49"/>
      <c r="K140" s="49"/>
      <c r="L140" s="49"/>
      <c r="M140" s="49"/>
      <c r="N140" s="49"/>
      <c r="O140" s="49"/>
      <c r="P140" s="49"/>
      <c r="Q140" s="49"/>
      <c r="R140" s="49"/>
      <c r="S140" s="51"/>
    </row>
    <row r="141" spans="1:19" ht="12.75">
      <c r="A141" s="79"/>
      <c r="B141" s="57">
        <f>B18</f>
        <v>0.1</v>
      </c>
      <c r="C141" s="57">
        <f aca="true" t="shared" si="20" ref="C141:S141">C18</f>
        <v>0.5</v>
      </c>
      <c r="D141" s="57">
        <f t="shared" si="20"/>
        <v>1</v>
      </c>
      <c r="E141" s="57">
        <f t="shared" si="20"/>
        <v>5</v>
      </c>
      <c r="F141" s="57">
        <f t="shared" si="20"/>
        <v>10</v>
      </c>
      <c r="G141" s="57">
        <f t="shared" si="20"/>
        <v>15</v>
      </c>
      <c r="H141" s="57">
        <f t="shared" si="20"/>
        <v>20</v>
      </c>
      <c r="I141" s="57">
        <f t="shared" si="20"/>
        <v>25</v>
      </c>
      <c r="J141" s="57">
        <f t="shared" si="20"/>
        <v>30</v>
      </c>
      <c r="K141" s="57">
        <f t="shared" si="20"/>
        <v>35</v>
      </c>
      <c r="L141" s="57">
        <f t="shared" si="20"/>
        <v>40</v>
      </c>
      <c r="M141" s="57">
        <f t="shared" si="20"/>
        <v>45</v>
      </c>
      <c r="N141" s="57">
        <f t="shared" si="20"/>
        <v>50</v>
      </c>
      <c r="O141" s="57">
        <f t="shared" si="20"/>
        <v>60</v>
      </c>
      <c r="P141" s="57">
        <f t="shared" si="20"/>
        <v>70</v>
      </c>
      <c r="Q141" s="57">
        <f t="shared" si="20"/>
        <v>80</v>
      </c>
      <c r="R141" s="57">
        <f t="shared" si="20"/>
        <v>90</v>
      </c>
      <c r="S141" s="58">
        <f t="shared" si="20"/>
        <v>100</v>
      </c>
    </row>
    <row r="142" spans="1:19" ht="12.75">
      <c r="A142" s="52">
        <v>0.0001</v>
      </c>
      <c r="B142" s="19">
        <f aca="true" t="shared" si="21" ref="B142:S142">B101-IF($A142&gt;=90,-$D$13,IF($D$12*10*LOG10(COS($A142*PI()/180))&gt;-$D$13,$D$12*10*LOG10(COS($A142*PI()/180)),-$D$13))</f>
        <v>10.000000000180028</v>
      </c>
      <c r="C142" s="19">
        <f t="shared" si="21"/>
        <v>10.000000000554556</v>
      </c>
      <c r="D142" s="19">
        <f t="shared" si="21"/>
        <v>9.999999999858874</v>
      </c>
      <c r="E142" s="19">
        <f t="shared" si="21"/>
        <v>10.000000000395849</v>
      </c>
      <c r="F142" s="19">
        <f t="shared" si="21"/>
        <v>10.00001515975711</v>
      </c>
      <c r="G142" s="19">
        <f t="shared" si="21"/>
        <v>16.020599913294042</v>
      </c>
      <c r="H142" s="19">
        <f t="shared" si="21"/>
        <v>19.54242509439704</v>
      </c>
      <c r="I142" s="19">
        <f t="shared" si="21"/>
        <v>22.04119982635126</v>
      </c>
      <c r="J142" s="19">
        <f t="shared" si="21"/>
        <v>23.979400086274968</v>
      </c>
      <c r="K142" s="19">
        <f t="shared" si="21"/>
        <v>25.563025007207365</v>
      </c>
      <c r="L142" s="19">
        <f t="shared" si="21"/>
        <v>26.901960800752462</v>
      </c>
      <c r="M142" s="19">
        <f t="shared" si="21"/>
        <v>28.061799739106554</v>
      </c>
      <c r="N142" s="19">
        <f t="shared" si="21"/>
        <v>29.084850189269815</v>
      </c>
      <c r="O142" s="19">
        <f t="shared" si="21"/>
        <v>30.82785370265342</v>
      </c>
      <c r="P142" s="19">
        <f t="shared" si="21"/>
        <v>32.278867046637295</v>
      </c>
      <c r="Q142" s="19">
        <f t="shared" si="21"/>
        <v>33.52182518213505</v>
      </c>
      <c r="R142" s="19">
        <f t="shared" si="21"/>
        <v>34.60897842807518</v>
      </c>
      <c r="S142" s="53">
        <f t="shared" si="21"/>
        <v>35.57507201642878</v>
      </c>
    </row>
    <row r="143" spans="1:19" ht="12.75">
      <c r="A143" s="52">
        <v>5</v>
      </c>
      <c r="B143" s="19">
        <f aca="true" t="shared" si="22" ref="B143:S143">B102-IF($A143&gt;=90,-$D$13,IF($D$12*10*LOG10(COS($A143*PI()/180))&gt;-$D$13,$D$12*10*LOG10(COS($A143*PI()/180)),-$D$13))</f>
        <v>10.083122549181738</v>
      </c>
      <c r="C143" s="19">
        <f t="shared" si="22"/>
        <v>10.08452794335535</v>
      </c>
      <c r="D143" s="19">
        <f t="shared" si="22"/>
        <v>10.086459553567222</v>
      </c>
      <c r="E143" s="19">
        <f t="shared" si="22"/>
        <v>10.115654049416388</v>
      </c>
      <c r="F143" s="19">
        <f t="shared" si="22"/>
        <v>10.809287348287906</v>
      </c>
      <c r="G143" s="19">
        <f t="shared" si="22"/>
        <v>16.15227600429222</v>
      </c>
      <c r="H143" s="19">
        <f t="shared" si="22"/>
        <v>19.647137838420893</v>
      </c>
      <c r="I143" s="19">
        <f t="shared" si="22"/>
        <v>22.137720519962215</v>
      </c>
      <c r="J143" s="19">
        <f t="shared" si="22"/>
        <v>24.07208476670892</v>
      </c>
      <c r="K143" s="19">
        <f t="shared" si="22"/>
        <v>25.65351432666065</v>
      </c>
      <c r="L143" s="19">
        <f t="shared" si="22"/>
        <v>26.99103760934612</v>
      </c>
      <c r="M143" s="19">
        <f t="shared" si="22"/>
        <v>28.149895108088124</v>
      </c>
      <c r="N143" s="19">
        <f t="shared" si="22"/>
        <v>29.172225566048933</v>
      </c>
      <c r="O143" s="19">
        <f t="shared" si="22"/>
        <v>30.91424572966831</v>
      </c>
      <c r="P143" s="19">
        <f t="shared" si="22"/>
        <v>32.36462038661758</v>
      </c>
      <c r="Q143" s="19">
        <f t="shared" si="22"/>
        <v>33.60713101425574</v>
      </c>
      <c r="R143" s="19">
        <f t="shared" si="22"/>
        <v>34.693953559882004</v>
      </c>
      <c r="S143" s="53">
        <f t="shared" si="22"/>
        <v>35.65979294022011</v>
      </c>
    </row>
    <row r="144" spans="1:19" ht="12.75">
      <c r="A144" s="52">
        <v>10</v>
      </c>
      <c r="B144" s="19">
        <f aca="true" t="shared" si="23" ref="B144:S144">B103-IF($A144&gt;=90,-$D$13,IF($D$12*10*LOG10(COS($A144*PI()/180))&gt;-$D$13,$D$12*10*LOG10(COS($A144*PI()/180)),-$D$13))</f>
        <v>10.333759756883987</v>
      </c>
      <c r="C144" s="19">
        <f t="shared" si="23"/>
        <v>10.339366525737985</v>
      </c>
      <c r="D144" s="19">
        <f t="shared" si="23"/>
        <v>10.347063009448078</v>
      </c>
      <c r="E144" s="19">
        <f t="shared" si="23"/>
        <v>10.461475762679788</v>
      </c>
      <c r="F144" s="19">
        <f t="shared" si="23"/>
        <v>11.72809322294164</v>
      </c>
      <c r="G144" s="19">
        <f t="shared" si="23"/>
        <v>16.540641164985825</v>
      </c>
      <c r="H144" s="19">
        <f t="shared" si="23"/>
        <v>19.961097301821844</v>
      </c>
      <c r="I144" s="19">
        <f t="shared" si="23"/>
        <v>22.42798263207143</v>
      </c>
      <c r="J144" s="19">
        <f t="shared" si="23"/>
        <v>24.351102661509824</v>
      </c>
      <c r="K144" s="19">
        <f t="shared" si="23"/>
        <v>25.926058440409037</v>
      </c>
      <c r="L144" s="19">
        <f t="shared" si="23"/>
        <v>27.25940240036536</v>
      </c>
      <c r="M144" s="19">
        <f t="shared" si="23"/>
        <v>28.415349801105698</v>
      </c>
      <c r="N144" s="19">
        <f t="shared" si="23"/>
        <v>29.435542247413075</v>
      </c>
      <c r="O144" s="19">
        <f t="shared" si="23"/>
        <v>31.174638171281487</v>
      </c>
      <c r="P144" s="19">
        <f t="shared" si="23"/>
        <v>32.623111016495095</v>
      </c>
      <c r="Q144" s="19">
        <f t="shared" si="23"/>
        <v>33.8642879514295</v>
      </c>
      <c r="R144" s="19">
        <f t="shared" si="23"/>
        <v>34.950124320056986</v>
      </c>
      <c r="S144" s="53">
        <f t="shared" si="23"/>
        <v>35.9152052804375</v>
      </c>
    </row>
    <row r="145" spans="1:19" ht="12.75">
      <c r="A145" s="52">
        <v>15</v>
      </c>
      <c r="B145" s="19">
        <f aca="true" t="shared" si="24" ref="B145:S145">B104-IF($A145&gt;=90,-$D$13,IF($D$12*10*LOG10(COS($A145*PI()/180))&gt;-$D$13,$D$12*10*LOG10(COS($A145*PI()/180)),-$D$13))</f>
        <v>10.75579960172384</v>
      </c>
      <c r="C145" s="19">
        <f t="shared" si="24"/>
        <v>10.768359574357433</v>
      </c>
      <c r="D145" s="19">
        <f t="shared" si="24"/>
        <v>10.78556532645758</v>
      </c>
      <c r="E145" s="19">
        <f t="shared" si="24"/>
        <v>11.034700575901592</v>
      </c>
      <c r="F145" s="19">
        <f t="shared" si="24"/>
        <v>12.767473647908655</v>
      </c>
      <c r="G145" s="19">
        <f t="shared" si="24"/>
        <v>17.170201438882124</v>
      </c>
      <c r="H145" s="19">
        <f t="shared" si="24"/>
        <v>20.48417530000104</v>
      </c>
      <c r="I145" s="19">
        <f t="shared" si="24"/>
        <v>22.91424344628963</v>
      </c>
      <c r="J145" s="19">
        <f t="shared" si="24"/>
        <v>24.81945448311603</v>
      </c>
      <c r="K145" s="19">
        <f t="shared" si="24"/>
        <v>26.383979892701873</v>
      </c>
      <c r="L145" s="19">
        <f t="shared" si="24"/>
        <v>27.71054611127174</v>
      </c>
      <c r="M145" s="19">
        <f t="shared" si="24"/>
        <v>28.861754367799477</v>
      </c>
      <c r="N145" s="19">
        <f t="shared" si="24"/>
        <v>29.87845496788686</v>
      </c>
      <c r="O145" s="19">
        <f t="shared" si="24"/>
        <v>31.612761509825038</v>
      </c>
      <c r="P145" s="19">
        <f t="shared" si="24"/>
        <v>33.05811138466701</v>
      </c>
      <c r="Q145" s="19">
        <f t="shared" si="24"/>
        <v>34.29709451718423</v>
      </c>
      <c r="R145" s="19">
        <f t="shared" si="24"/>
        <v>35.38130676402294</v>
      </c>
      <c r="S145" s="53">
        <f t="shared" si="24"/>
        <v>36.34513757878899</v>
      </c>
    </row>
    <row r="146" spans="1:19" ht="12.75">
      <c r="A146" s="52">
        <v>20</v>
      </c>
      <c r="B146" s="19">
        <f aca="true" t="shared" si="25" ref="B146:S146">B105-IF($A146&gt;=90,-$D$13,IF($D$12*10*LOG10(COS($A146*PI()/180))&gt;-$D$13,$D$12*10*LOG10(COS($A146*PI()/180)),-$D$13))</f>
        <v>11.355997084878386</v>
      </c>
      <c r="C146" s="19">
        <f t="shared" si="25"/>
        <v>11.378189401907429</v>
      </c>
      <c r="D146" s="19">
        <f t="shared" si="25"/>
        <v>11.408503982150133</v>
      </c>
      <c r="E146" s="19">
        <f t="shared" si="25"/>
        <v>11.83263953109444</v>
      </c>
      <c r="F146" s="19">
        <f t="shared" si="25"/>
        <v>13.939971876721478</v>
      </c>
      <c r="G146" s="19">
        <f t="shared" si="25"/>
        <v>18.025483338725177</v>
      </c>
      <c r="H146" s="19">
        <f t="shared" si="25"/>
        <v>21.217373670896013</v>
      </c>
      <c r="I146" s="19">
        <f t="shared" si="25"/>
        <v>23.600776998261303</v>
      </c>
      <c r="J146" s="19">
        <f t="shared" si="25"/>
        <v>25.48250966914612</v>
      </c>
      <c r="K146" s="19">
        <f t="shared" si="25"/>
        <v>27.0331381044742</v>
      </c>
      <c r="L146" s="19">
        <f t="shared" si="25"/>
        <v>28.350589335015986</v>
      </c>
      <c r="M146" s="19">
        <f t="shared" si="25"/>
        <v>29.495385736676656</v>
      </c>
      <c r="N146" s="19">
        <f t="shared" si="25"/>
        <v>30.507342225612973</v>
      </c>
      <c r="O146" s="19">
        <f t="shared" si="25"/>
        <v>32.235115066302214</v>
      </c>
      <c r="P146" s="19">
        <f t="shared" si="25"/>
        <v>33.67618826525873</v>
      </c>
      <c r="Q146" s="19">
        <f t="shared" si="25"/>
        <v>34.91215960819539</v>
      </c>
      <c r="R146" s="19">
        <f t="shared" si="25"/>
        <v>35.994138210334</v>
      </c>
      <c r="S146" s="53">
        <f t="shared" si="25"/>
        <v>36.95624744602872</v>
      </c>
    </row>
    <row r="147" spans="1:19" ht="12.75">
      <c r="A147" s="52">
        <v>25</v>
      </c>
      <c r="B147" s="19">
        <f aca="true" t="shared" si="26" ref="B147:S147">B106-IF($A147&gt;=90,-$D$13,IF($D$12*10*LOG10(COS($A147*PI()/180))&gt;-$D$13,$D$12*10*LOG10(COS($A147*PI()/180)),-$D$13))</f>
        <v>12.144426821077937</v>
      </c>
      <c r="C147" s="19">
        <f t="shared" si="26"/>
        <v>12.17883070948185</v>
      </c>
      <c r="D147" s="19">
        <f t="shared" si="26"/>
        <v>12.225657574839467</v>
      </c>
      <c r="E147" s="19">
        <f t="shared" si="26"/>
        <v>12.85483170027004</v>
      </c>
      <c r="F147" s="19">
        <f t="shared" si="26"/>
        <v>15.26040616276435</v>
      </c>
      <c r="G147" s="19">
        <f t="shared" si="26"/>
        <v>19.097441753607278</v>
      </c>
      <c r="H147" s="19">
        <f t="shared" si="26"/>
        <v>22.164261754070964</v>
      </c>
      <c r="I147" s="19">
        <f t="shared" si="26"/>
        <v>24.49461338480522</v>
      </c>
      <c r="J147" s="19">
        <f t="shared" si="26"/>
        <v>26.348579048138447</v>
      </c>
      <c r="K147" s="19">
        <f t="shared" si="26"/>
        <v>27.8824443318073</v>
      </c>
      <c r="L147" s="19">
        <f t="shared" si="26"/>
        <v>29.188772086370342</v>
      </c>
      <c r="M147" s="19">
        <f t="shared" si="26"/>
        <v>30.32568415153972</v>
      </c>
      <c r="N147" s="19">
        <f t="shared" si="26"/>
        <v>31.33177592916376</v>
      </c>
      <c r="O147" s="19">
        <f t="shared" si="26"/>
        <v>33.051429220738655</v>
      </c>
      <c r="P147" s="19">
        <f t="shared" si="26"/>
        <v>34.48716150939283</v>
      </c>
      <c r="Q147" s="19">
        <f t="shared" si="26"/>
        <v>35.71935936517285</v>
      </c>
      <c r="R147" s="19">
        <f t="shared" si="26"/>
        <v>36.7985329829521</v>
      </c>
      <c r="S147" s="53">
        <f t="shared" si="26"/>
        <v>37.758476576596124</v>
      </c>
    </row>
    <row r="148" spans="1:19" ht="12.75">
      <c r="A148" s="52">
        <v>30</v>
      </c>
      <c r="B148" s="19">
        <f aca="true" t="shared" si="27" ref="B148:S148">B107-IF($A148&gt;=90,-$D$13,IF($D$12*10*LOG10(COS($A148*PI()/180))&gt;-$D$13,$D$12*10*LOG10(COS($A148*PI()/180)),-$D$13))</f>
        <v>13.135206886688097</v>
      </c>
      <c r="C148" s="19">
        <f t="shared" si="27"/>
        <v>13.18427620570424</v>
      </c>
      <c r="D148" s="19">
        <f t="shared" si="27"/>
        <v>13.250777606301584</v>
      </c>
      <c r="E148" s="19">
        <f t="shared" si="27"/>
        <v>14.105167146608581</v>
      </c>
      <c r="F148" s="19">
        <f t="shared" si="27"/>
        <v>16.746832777013996</v>
      </c>
      <c r="G148" s="19">
        <f t="shared" si="27"/>
        <v>20.385993850586363</v>
      </c>
      <c r="H148" s="19">
        <f t="shared" si="27"/>
        <v>23.33252850350119</v>
      </c>
      <c r="I148" s="19">
        <f t="shared" si="27"/>
        <v>25.606559034354127</v>
      </c>
      <c r="J148" s="19">
        <f t="shared" si="27"/>
        <v>27.42977419433747</v>
      </c>
      <c r="K148" s="19">
        <f t="shared" si="27"/>
        <v>28.94465931915908</v>
      </c>
      <c r="L148" s="19">
        <f t="shared" si="27"/>
        <v>30.238222959704903</v>
      </c>
      <c r="M148" s="19">
        <f t="shared" si="27"/>
        <v>31.36600728899684</v>
      </c>
      <c r="N148" s="19">
        <f t="shared" si="27"/>
        <v>32.36526675982469</v>
      </c>
      <c r="O148" s="19">
        <f t="shared" si="27"/>
        <v>34.07540164179835</v>
      </c>
      <c r="P148" s="19">
        <f t="shared" si="27"/>
        <v>35.50483591310675</v>
      </c>
      <c r="Q148" s="19">
        <f t="shared" si="27"/>
        <v>36.73256664119351</v>
      </c>
      <c r="R148" s="19">
        <f t="shared" si="27"/>
        <v>37.80841042303069</v>
      </c>
      <c r="S148" s="53">
        <f t="shared" si="27"/>
        <v>38.765777810242426</v>
      </c>
    </row>
    <row r="149" spans="1:19" ht="12.75">
      <c r="A149" s="52">
        <v>35</v>
      </c>
      <c r="B149" s="19">
        <f aca="true" t="shared" si="28" ref="B149:S149">B108-IF($A149&gt;=90,-$D$13,IF($D$12*10*LOG10(COS($A149*PI()/180))&gt;-$D$13,$D$12*10*LOG10(COS($A149*PI()/180)),-$D$13))</f>
        <v>14.347611891796745</v>
      </c>
      <c r="C149" s="19">
        <f t="shared" si="28"/>
        <v>14.413651848049629</v>
      </c>
      <c r="D149" s="19">
        <f t="shared" si="28"/>
        <v>14.502710986479046</v>
      </c>
      <c r="E149" s="19">
        <f t="shared" si="28"/>
        <v>15.593861284194785</v>
      </c>
      <c r="F149" s="19">
        <f t="shared" si="28"/>
        <v>18.421833424221646</v>
      </c>
      <c r="G149" s="19">
        <f t="shared" si="28"/>
        <v>21.90063812639916</v>
      </c>
      <c r="H149" s="19">
        <f t="shared" si="28"/>
        <v>24.735626433888214</v>
      </c>
      <c r="I149" s="19">
        <f t="shared" si="28"/>
        <v>26.952564432805598</v>
      </c>
      <c r="J149" s="19">
        <f t="shared" si="28"/>
        <v>28.743251427576503</v>
      </c>
      <c r="K149" s="19">
        <f t="shared" si="28"/>
        <v>30.23758231766497</v>
      </c>
      <c r="L149" s="19">
        <f t="shared" si="28"/>
        <v>31.517120677973143</v>
      </c>
      <c r="M149" s="19">
        <f t="shared" si="28"/>
        <v>32.63477658139077</v>
      </c>
      <c r="N149" s="19">
        <f t="shared" si="28"/>
        <v>33.6264013299578</v>
      </c>
      <c r="O149" s="19">
        <f t="shared" si="28"/>
        <v>35.32582457789109</v>
      </c>
      <c r="P149" s="19">
        <f t="shared" si="28"/>
        <v>36.748123650205535</v>
      </c>
      <c r="Q149" s="19">
        <f t="shared" si="28"/>
        <v>37.97077070793504</v>
      </c>
      <c r="R149" s="19">
        <f t="shared" si="28"/>
        <v>39.04281291651878</v>
      </c>
      <c r="S149" s="53">
        <f t="shared" si="28"/>
        <v>39.99723205295173</v>
      </c>
    </row>
    <row r="150" spans="1:19" ht="12.75">
      <c r="A150" s="52">
        <v>40</v>
      </c>
      <c r="B150" s="19">
        <f aca="true" t="shared" si="29" ref="B150:S150">B109-IF($A150&gt;=90,-$D$13,IF($D$12*10*LOG10(COS($A150*PI()/180))&gt;-$D$13,$D$12*10*LOG10(COS($A150*PI()/180)),-$D$13))</f>
        <v>15.80777945900239</v>
      </c>
      <c r="C150" s="19">
        <f t="shared" si="29"/>
        <v>15.892925816959085</v>
      </c>
      <c r="D150" s="19">
        <f t="shared" si="29"/>
        <v>16.007116965687413</v>
      </c>
      <c r="E150" s="19">
        <f t="shared" si="29"/>
        <v>17.33952210256374</v>
      </c>
      <c r="F150" s="19">
        <f t="shared" si="29"/>
        <v>20.314351207296053</v>
      </c>
      <c r="G150" s="19">
        <f t="shared" si="29"/>
        <v>23.661039378433617</v>
      </c>
      <c r="H150" s="19">
        <f t="shared" si="29"/>
        <v>26.39472392992838</v>
      </c>
      <c r="I150" s="19">
        <f t="shared" si="29"/>
        <v>28.555617313534892</v>
      </c>
      <c r="J150" s="19">
        <f t="shared" si="29"/>
        <v>30.313030264510164</v>
      </c>
      <c r="K150" s="19">
        <f t="shared" si="29"/>
        <v>31.78582790107713</v>
      </c>
      <c r="L150" s="19">
        <f t="shared" si="29"/>
        <v>33.05044771073389</v>
      </c>
      <c r="M150" s="19">
        <f t="shared" si="29"/>
        <v>34.157217108370006</v>
      </c>
      <c r="N150" s="19">
        <f t="shared" si="29"/>
        <v>35.140573443197404</v>
      </c>
      <c r="O150" s="19">
        <f t="shared" si="29"/>
        <v>36.82830643476154</v>
      </c>
      <c r="P150" s="19">
        <f t="shared" si="29"/>
        <v>38.24276089326496</v>
      </c>
      <c r="Q150" s="19">
        <f t="shared" si="29"/>
        <v>39.45979102345219</v>
      </c>
      <c r="R150" s="19">
        <f t="shared" si="29"/>
        <v>40.52761787362104</v>
      </c>
      <c r="S150" s="53">
        <f t="shared" si="29"/>
        <v>41.47875906152524</v>
      </c>
    </row>
    <row r="151" spans="1:19" ht="12.75">
      <c r="A151" s="52">
        <v>45</v>
      </c>
      <c r="B151" s="19">
        <f aca="true" t="shared" si="30" ref="B151:S151">B110-IF($A151&gt;=90,-$D$13,IF($D$12*10*LOG10(COS($A151*PI()/180))&gt;-$D$13,$D$12*10*LOG10(COS($A151*PI()/180)),-$D$13))</f>
        <v>17.55137113882385</v>
      </c>
      <c r="C151" s="19">
        <f t="shared" si="30"/>
        <v>17.65757217334476</v>
      </c>
      <c r="D151" s="19">
        <f t="shared" si="30"/>
        <v>17.79913903433092</v>
      </c>
      <c r="E151" s="19">
        <f t="shared" si="30"/>
        <v>19.371829870928238</v>
      </c>
      <c r="F151" s="19">
        <f t="shared" si="30"/>
        <v>22.46244930728537</v>
      </c>
      <c r="G151" s="19">
        <f t="shared" si="30"/>
        <v>25.698665904846212</v>
      </c>
      <c r="H151" s="19">
        <f t="shared" si="30"/>
        <v>28.34141042309983</v>
      </c>
      <c r="I151" s="19">
        <f t="shared" si="30"/>
        <v>30.44851914881122</v>
      </c>
      <c r="J151" s="19">
        <f t="shared" si="30"/>
        <v>32.172740037323415</v>
      </c>
      <c r="K151" s="19">
        <f t="shared" si="30"/>
        <v>33.62354640735222</v>
      </c>
      <c r="L151" s="19">
        <f t="shared" si="30"/>
        <v>34.872693538525006</v>
      </c>
      <c r="M151" s="19">
        <f t="shared" si="30"/>
        <v>35.96804974665688</v>
      </c>
      <c r="N151" s="19">
        <f t="shared" si="30"/>
        <v>36.94266884235719</v>
      </c>
      <c r="O151" s="19">
        <f t="shared" si="30"/>
        <v>38.617947771354864</v>
      </c>
      <c r="P151" s="19">
        <f t="shared" si="30"/>
        <v>40.02397910567813</v>
      </c>
      <c r="Q151" s="19">
        <f t="shared" si="30"/>
        <v>41.23494573030843</v>
      </c>
      <c r="R151" s="19">
        <f t="shared" si="30"/>
        <v>42.29820443685658</v>
      </c>
      <c r="S151" s="53">
        <f t="shared" si="30"/>
        <v>43.245782935864675</v>
      </c>
    </row>
    <row r="152" spans="1:19" ht="12.75">
      <c r="A152" s="52">
        <v>50</v>
      </c>
      <c r="B152" s="19">
        <f aca="true" t="shared" si="31" ref="B152:S152">B111-IF($A152&gt;=90,-$D$13,IF($D$12*10*LOG10(COS($A152*PI()/180))&gt;-$D$13,$D$12*10*LOG10(COS($A152*PI()/180)),-$D$13))</f>
        <v>19.627852534390822</v>
      </c>
      <c r="C152" s="19">
        <f t="shared" si="31"/>
        <v>19.75685388967205</v>
      </c>
      <c r="D152" s="19">
        <f t="shared" si="31"/>
        <v>19.927696095835124</v>
      </c>
      <c r="E152" s="19">
        <f t="shared" si="31"/>
        <v>21.735654504560507</v>
      </c>
      <c r="F152" s="19">
        <f t="shared" si="31"/>
        <v>24.91766600598306</v>
      </c>
      <c r="G152" s="19">
        <f t="shared" si="31"/>
        <v>28.06031274915952</v>
      </c>
      <c r="H152" s="19">
        <f t="shared" si="31"/>
        <v>30.621907643344407</v>
      </c>
      <c r="I152" s="19">
        <f t="shared" si="31"/>
        <v>32.67822073612644</v>
      </c>
      <c r="J152" s="19">
        <f t="shared" si="31"/>
        <v>34.36995829992222</v>
      </c>
      <c r="K152" s="19">
        <f t="shared" si="31"/>
        <v>35.79875028162403</v>
      </c>
      <c r="L152" s="19">
        <f t="shared" si="31"/>
        <v>37.03217018093394</v>
      </c>
      <c r="M152" s="19">
        <f t="shared" si="31"/>
        <v>38.115798686633276</v>
      </c>
      <c r="N152" s="19">
        <f t="shared" si="31"/>
        <v>39.081366951341614</v>
      </c>
      <c r="O152" s="19">
        <f t="shared" si="31"/>
        <v>40.74363572570229</v>
      </c>
      <c r="P152" s="19">
        <f t="shared" si="31"/>
        <v>42.14079528750939</v>
      </c>
      <c r="Q152" s="19">
        <f t="shared" si="31"/>
        <v>43.3453393212764</v>
      </c>
      <c r="R152" s="19">
        <f t="shared" si="31"/>
        <v>44.403739448987665</v>
      </c>
      <c r="S152" s="53">
        <f t="shared" si="31"/>
        <v>45.347516910899394</v>
      </c>
    </row>
    <row r="153" spans="1:19" ht="12.75">
      <c r="A153" s="52">
        <v>55</v>
      </c>
      <c r="B153" s="19">
        <f aca="true" t="shared" si="32" ref="B153:S153">B112-IF($A153&gt;=90,-$D$13,IF($D$12*10*LOG10(COS($A153*PI()/180))&gt;-$D$13,$D$12*10*LOG10(COS($A153*PI()/180)),-$D$13))</f>
        <v>22.10768670810297</v>
      </c>
      <c r="C153" s="19">
        <f t="shared" si="32"/>
        <v>22.261019245607336</v>
      </c>
      <c r="D153" s="19">
        <f t="shared" si="32"/>
        <v>22.46268657049962</v>
      </c>
      <c r="E153" s="19">
        <f t="shared" si="32"/>
        <v>24.49801839889198</v>
      </c>
      <c r="F153" s="19">
        <f t="shared" si="32"/>
        <v>27.7522662207992</v>
      </c>
      <c r="G153" s="19">
        <f t="shared" si="32"/>
        <v>30.814778334789196</v>
      </c>
      <c r="H153" s="19">
        <f t="shared" si="32"/>
        <v>33.304146014535384</v>
      </c>
      <c r="I153" s="19">
        <f t="shared" si="32"/>
        <v>35.313027329625704</v>
      </c>
      <c r="J153" s="19">
        <f t="shared" si="32"/>
        <v>36.97343805960153</v>
      </c>
      <c r="K153" s="19">
        <f t="shared" si="32"/>
        <v>38.380540153558215</v>
      </c>
      <c r="L153" s="19">
        <f t="shared" si="32"/>
        <v>39.59823314735356</v>
      </c>
      <c r="M153" s="19">
        <f t="shared" si="32"/>
        <v>40.67000744100669</v>
      </c>
      <c r="N153" s="19">
        <f t="shared" si="32"/>
        <v>41.62635285275034</v>
      </c>
      <c r="O153" s="19">
        <f t="shared" si="32"/>
        <v>43.27525036586317</v>
      </c>
      <c r="P153" s="19">
        <f t="shared" si="32"/>
        <v>44.66321484618853</v>
      </c>
      <c r="Q153" s="19">
        <f t="shared" si="32"/>
        <v>45.86106325662672</v>
      </c>
      <c r="R153" s="19">
        <f t="shared" si="32"/>
        <v>46.91437653869927</v>
      </c>
      <c r="S153" s="53">
        <f t="shared" si="32"/>
        <v>47.85416135601156</v>
      </c>
    </row>
    <row r="154" spans="1:19" ht="12.75">
      <c r="A154" s="52">
        <v>60</v>
      </c>
      <c r="B154" s="19">
        <f aca="true" t="shared" si="33" ref="B154:S154">B113-IF($A154&gt;=90,-$D$13,IF($D$12*10*LOG10(COS($A154*PI()/180))&gt;-$D$13,$D$12*10*LOG10(COS($A154*PI()/180)),-$D$13))</f>
        <v>25.095146735057952</v>
      </c>
      <c r="C154" s="19">
        <f t="shared" si="33"/>
        <v>25.27411737562344</v>
      </c>
      <c r="D154" s="19">
        <f t="shared" si="33"/>
        <v>25.507810952329017</v>
      </c>
      <c r="E154" s="19">
        <f t="shared" si="33"/>
        <v>27.76067530189284</v>
      </c>
      <c r="F154" s="19">
        <f t="shared" si="33"/>
        <v>31.072099696478674</v>
      </c>
      <c r="G154" s="19">
        <f t="shared" si="33"/>
        <v>34.06533475098669</v>
      </c>
      <c r="H154" s="19">
        <f t="shared" si="33"/>
        <v>36.49045073386624</v>
      </c>
      <c r="I154" s="19">
        <f t="shared" si="33"/>
        <v>38.455395026578785</v>
      </c>
      <c r="J154" s="19">
        <f t="shared" si="33"/>
        <v>40.08593466426632</v>
      </c>
      <c r="K154" s="19">
        <f t="shared" si="33"/>
        <v>41.4719378099614</v>
      </c>
      <c r="L154" s="19">
        <f t="shared" si="33"/>
        <v>42.67411375575253</v>
      </c>
      <c r="M154" s="19">
        <f t="shared" si="33"/>
        <v>43.73406890058313</v>
      </c>
      <c r="N154" s="19">
        <f t="shared" si="33"/>
        <v>44.681144953825545</v>
      </c>
      <c r="O154" s="19">
        <f t="shared" si="33"/>
        <v>46.31648845107928</v>
      </c>
      <c r="P154" s="19">
        <f t="shared" si="33"/>
        <v>47.69505265959645</v>
      </c>
      <c r="Q154" s="19">
        <f t="shared" si="33"/>
        <v>48.88601516913</v>
      </c>
      <c r="R154" s="19">
        <f t="shared" si="33"/>
        <v>49.934074010863995</v>
      </c>
      <c r="S154" s="53">
        <f t="shared" si="33"/>
        <v>50.86972070575768</v>
      </c>
    </row>
    <row r="155" spans="1:19" ht="12.75">
      <c r="A155" s="52">
        <v>65</v>
      </c>
      <c r="B155" s="19">
        <f aca="true" t="shared" si="34" ref="B155:S155">B114-IF($A155&gt;=90,-$D$13,IF($D$12*10*LOG10(COS($A155*PI()/180))&gt;-$D$13,$D$12*10*LOG10(COS($A155*PI()/180)),-$D$13))</f>
        <v>26.050362684422176</v>
      </c>
      <c r="C155" s="19">
        <f t="shared" si="34"/>
        <v>26.25604817953626</v>
      </c>
      <c r="D155" s="19">
        <f t="shared" si="34"/>
        <v>26.52262784046621</v>
      </c>
      <c r="E155" s="19">
        <f t="shared" si="34"/>
        <v>28.981950264470314</v>
      </c>
      <c r="F155" s="19">
        <f t="shared" si="34"/>
        <v>32.33868419166027</v>
      </c>
      <c r="G155" s="19">
        <f t="shared" si="34"/>
        <v>35.27154989221631</v>
      </c>
      <c r="H155" s="19">
        <f t="shared" si="34"/>
        <v>37.63947198163619</v>
      </c>
      <c r="I155" s="19">
        <f t="shared" si="34"/>
        <v>39.56394629588365</v>
      </c>
      <c r="J155" s="19">
        <f t="shared" si="34"/>
        <v>41.16625298660444</v>
      </c>
      <c r="K155" s="19">
        <f t="shared" si="34"/>
        <v>42.53194345251662</v>
      </c>
      <c r="L155" s="19">
        <f t="shared" si="34"/>
        <v>43.71897885327313</v>
      </c>
      <c r="M155" s="19">
        <f t="shared" si="34"/>
        <v>44.76728489997305</v>
      </c>
      <c r="N155" s="19">
        <f t="shared" si="34"/>
        <v>45.7051535620194</v>
      </c>
      <c r="O155" s="19">
        <f t="shared" si="34"/>
        <v>47.32691969176274</v>
      </c>
      <c r="P155" s="19">
        <f t="shared" si="34"/>
        <v>48.6959874223297</v>
      </c>
      <c r="Q155" s="19">
        <f t="shared" si="34"/>
        <v>49.87995177463253</v>
      </c>
      <c r="R155" s="19">
        <f t="shared" si="34"/>
        <v>50.922646686922256</v>
      </c>
      <c r="S155" s="53">
        <f t="shared" si="34"/>
        <v>51.85405449076238</v>
      </c>
    </row>
    <row r="156" spans="1:19" ht="12.75">
      <c r="A156" s="52">
        <v>70</v>
      </c>
      <c r="B156" s="19">
        <f aca="true" t="shared" si="35" ref="B156:S156">B115-IF($A156&gt;=90,-$D$13,IF($D$12*10*LOG10(COS($A156*PI()/180))&gt;-$D$13,$D$12*10*LOG10(COS($A156*PI()/180)),-$D$13))</f>
        <v>26.05734647802734</v>
      </c>
      <c r="C156" s="19">
        <f t="shared" si="35"/>
        <v>26.29058998446009</v>
      </c>
      <c r="D156" s="19">
        <f t="shared" si="35"/>
        <v>26.590586720455757</v>
      </c>
      <c r="E156" s="19">
        <f t="shared" si="35"/>
        <v>29.244593535107747</v>
      </c>
      <c r="F156" s="19">
        <f t="shared" si="35"/>
        <v>32.637259327545834</v>
      </c>
      <c r="G156" s="19">
        <f t="shared" si="35"/>
        <v>35.51716425460609</v>
      </c>
      <c r="H156" s="19">
        <f t="shared" si="35"/>
        <v>37.834110045843424</v>
      </c>
      <c r="I156" s="19">
        <f t="shared" si="35"/>
        <v>39.72145691934912</v>
      </c>
      <c r="J156" s="19">
        <f t="shared" si="35"/>
        <v>41.29726315933523</v>
      </c>
      <c r="K156" s="19">
        <f t="shared" si="35"/>
        <v>42.64356304016256</v>
      </c>
      <c r="L156" s="19">
        <f t="shared" si="35"/>
        <v>43.81596250466465</v>
      </c>
      <c r="M156" s="19">
        <f t="shared" si="35"/>
        <v>44.85289924993752</v>
      </c>
      <c r="N156" s="19">
        <f t="shared" si="35"/>
        <v>45.78171402117208</v>
      </c>
      <c r="O156" s="19">
        <f t="shared" si="35"/>
        <v>47.390018923941454</v>
      </c>
      <c r="P156" s="19">
        <f t="shared" si="35"/>
        <v>48.749592632622836</v>
      </c>
      <c r="Q156" s="19">
        <f t="shared" si="35"/>
        <v>49.92651883816787</v>
      </c>
      <c r="R156" s="19">
        <f t="shared" si="35"/>
        <v>50.9637950524308</v>
      </c>
      <c r="S156" s="53">
        <f t="shared" si="35"/>
        <v>51.89090583637945</v>
      </c>
    </row>
    <row r="157" spans="1:19" ht="12.75">
      <c r="A157" s="52">
        <v>75</v>
      </c>
      <c r="B157" s="19">
        <f aca="true" t="shared" si="36" ref="B157:S157">B116-IF($A157&gt;=90,-$D$13,IF($D$12*10*LOG10(COS($A157*PI()/180))&gt;-$D$13,$D$12*10*LOG10(COS($A157*PI()/180)),-$D$13))</f>
        <v>26.06454399877903</v>
      </c>
      <c r="C157" s="19">
        <f t="shared" si="36"/>
        <v>26.32595428080835</v>
      </c>
      <c r="D157" s="19">
        <f t="shared" si="36"/>
        <v>26.659586774570865</v>
      </c>
      <c r="E157" s="19">
        <f t="shared" si="36"/>
        <v>29.496197113684257</v>
      </c>
      <c r="F157" s="19">
        <f t="shared" si="36"/>
        <v>32.917362103871696</v>
      </c>
      <c r="G157" s="19">
        <f t="shared" si="36"/>
        <v>35.75054481846633</v>
      </c>
      <c r="H157" s="19">
        <f t="shared" si="36"/>
        <v>38.021985868533214</v>
      </c>
      <c r="I157" s="19">
        <f t="shared" si="36"/>
        <v>39.87536927494217</v>
      </c>
      <c r="J157" s="19">
        <f t="shared" si="36"/>
        <v>41.42643807551259</v>
      </c>
      <c r="K157" s="19">
        <f t="shared" si="36"/>
        <v>42.7543573075742</v>
      </c>
      <c r="L157" s="19">
        <f t="shared" si="36"/>
        <v>43.912720257145374</v>
      </c>
      <c r="M157" s="19">
        <f t="shared" si="36"/>
        <v>44.93865429083448</v>
      </c>
      <c r="N157" s="19">
        <f t="shared" si="36"/>
        <v>45.85864415094068</v>
      </c>
      <c r="O157" s="19">
        <f t="shared" si="36"/>
        <v>47.45372365911958</v>
      </c>
      <c r="P157" s="19">
        <f t="shared" si="36"/>
        <v>48.80389358398354</v>
      </c>
      <c r="Q157" s="19">
        <f t="shared" si="36"/>
        <v>49.973807526462444</v>
      </c>
      <c r="R157" s="19">
        <f t="shared" si="36"/>
        <v>51.00566103308812</v>
      </c>
      <c r="S157" s="53">
        <f t="shared" si="36"/>
        <v>51.92845674998779</v>
      </c>
    </row>
    <row r="158" spans="1:19" ht="12.75">
      <c r="A158" s="52">
        <v>80</v>
      </c>
      <c r="B158" s="19">
        <f aca="true" t="shared" si="37" ref="B158:S158">B117-IF($A158&gt;=90,-$D$13,IF($D$12*10*LOG10(COS($A158*PI()/180))&gt;-$D$13,$D$12*10*LOG10(COS($A158*PI()/180)),-$D$13))</f>
        <v>26.071899523090686</v>
      </c>
      <c r="C158" s="19">
        <f t="shared" si="37"/>
        <v>26.36185256811391</v>
      </c>
      <c r="D158" s="19">
        <f t="shared" si="37"/>
        <v>26.729046772897753</v>
      </c>
      <c r="E158" s="19">
        <f t="shared" si="37"/>
        <v>29.73615430198707</v>
      </c>
      <c r="F158" s="19">
        <f t="shared" si="37"/>
        <v>33.17991037399118</v>
      </c>
      <c r="G158" s="19">
        <f t="shared" si="37"/>
        <v>35.971683697502115</v>
      </c>
      <c r="H158" s="19">
        <f t="shared" si="37"/>
        <v>38.202440439690626</v>
      </c>
      <c r="I158" s="19">
        <f t="shared" si="37"/>
        <v>40.024820173026185</v>
      </c>
      <c r="J158" s="19">
        <f t="shared" si="37"/>
        <v>41.552900549442086</v>
      </c>
      <c r="K158" s="19">
        <f t="shared" si="37"/>
        <v>42.86349942584729</v>
      </c>
      <c r="L158" s="19">
        <f t="shared" si="37"/>
        <v>44.008492244572814</v>
      </c>
      <c r="M158" s="19">
        <f t="shared" si="37"/>
        <v>45.02385677845263</v>
      </c>
      <c r="N158" s="19">
        <f t="shared" si="37"/>
        <v>45.93531152030639</v>
      </c>
      <c r="O158" s="19">
        <f t="shared" si="37"/>
        <v>47.5175022558267</v>
      </c>
      <c r="P158" s="19">
        <f t="shared" si="37"/>
        <v>48.858435491761426</v>
      </c>
      <c r="Q158" s="19">
        <f t="shared" si="37"/>
        <v>50.02142222737321</v>
      </c>
      <c r="R158" s="19">
        <f t="shared" si="37"/>
        <v>51.04789545814687</v>
      </c>
      <c r="S158" s="53">
        <f t="shared" si="37"/>
        <v>51.966395246787854</v>
      </c>
    </row>
    <row r="159" spans="1:19" ht="12.75">
      <c r="A159" s="52">
        <v>85</v>
      </c>
      <c r="B159" s="19">
        <f aca="true" t="shared" si="38" ref="B159:S159">B118-IF($A159&gt;=90,-$D$13,IF($D$12*10*LOG10(COS($A159*PI()/180))&gt;-$D$13,$D$12*10*LOG10(COS($A159*PI()/180)),-$D$13))</f>
        <v>26.079356389418663</v>
      </c>
      <c r="C159" s="19">
        <f t="shared" si="38"/>
        <v>26.397999195838132</v>
      </c>
      <c r="D159" s="19">
        <f t="shared" si="38"/>
        <v>26.7984099927053</v>
      </c>
      <c r="E159" s="19">
        <f t="shared" si="38"/>
        <v>29.964080414695285</v>
      </c>
      <c r="F159" s="19">
        <f t="shared" si="38"/>
        <v>33.425719110216</v>
      </c>
      <c r="G159" s="19">
        <f t="shared" si="38"/>
        <v>36.180654311248674</v>
      </c>
      <c r="H159" s="19">
        <f t="shared" si="38"/>
        <v>38.374984354333634</v>
      </c>
      <c r="I159" s="19">
        <f t="shared" si="38"/>
        <v>40.169108673518096</v>
      </c>
      <c r="J159" s="19">
        <f t="shared" si="38"/>
        <v>41.675905976372206</v>
      </c>
      <c r="K159" s="19">
        <f t="shared" si="38"/>
        <v>42.970266715692695</v>
      </c>
      <c r="L159" s="19">
        <f t="shared" si="38"/>
        <v>44.102600089075295</v>
      </c>
      <c r="M159" s="19">
        <f t="shared" si="38"/>
        <v>45.10787772418622</v>
      </c>
      <c r="N159" s="19">
        <f t="shared" si="38"/>
        <v>46.011134946929964</v>
      </c>
      <c r="O159" s="19">
        <f t="shared" si="38"/>
        <v>47.580856845864815</v>
      </c>
      <c r="P159" s="19">
        <f t="shared" si="38"/>
        <v>48.91278676808956</v>
      </c>
      <c r="Q159" s="19">
        <f t="shared" si="38"/>
        <v>50.06898379178315</v>
      </c>
      <c r="R159" s="19">
        <f t="shared" si="38"/>
        <v>51.09016113752512</v>
      </c>
      <c r="S159" s="53">
        <f t="shared" si="38"/>
        <v>52.004418225311014</v>
      </c>
    </row>
    <row r="160" spans="1:19" ht="12.75">
      <c r="A160" s="52">
        <v>90</v>
      </c>
      <c r="B160" s="19">
        <f aca="true" t="shared" si="39" ref="B160:S160">B119-IF($A160&gt;=90,-$D$13,IF($D$12*10*LOG10(COS($A160*PI()/180))&gt;-$D$13,$D$12*10*LOG10(COS($A160*PI()/180)),-$D$13))</f>
        <v>26.086857448797517</v>
      </c>
      <c r="C160" s="19">
        <f t="shared" si="39"/>
        <v>26.43411372914224</v>
      </c>
      <c r="D160" s="19">
        <f t="shared" si="39"/>
        <v>26.867147791436395</v>
      </c>
      <c r="E160" s="19">
        <f t="shared" si="39"/>
        <v>30.179752804999573</v>
      </c>
      <c r="F160" s="19">
        <f t="shared" si="39"/>
        <v>33.65551370675726</v>
      </c>
      <c r="G160" s="19">
        <f t="shared" si="39"/>
        <v>36.37758144897535</v>
      </c>
      <c r="H160" s="19">
        <f t="shared" si="39"/>
        <v>38.53925841499873</v>
      </c>
      <c r="I160" s="19">
        <f t="shared" si="39"/>
        <v>40.307667945762695</v>
      </c>
      <c r="J160" s="19">
        <f t="shared" si="39"/>
        <v>41.79482525761986</v>
      </c>
      <c r="K160" s="19">
        <f t="shared" si="39"/>
        <v>43.074031076034025</v>
      </c>
      <c r="L160" s="19">
        <f t="shared" si="39"/>
        <v>44.19444200898002</v>
      </c>
      <c r="M160" s="19">
        <f t="shared" si="39"/>
        <v>45.19015036914466</v>
      </c>
      <c r="N160" s="19">
        <f t="shared" si="39"/>
        <v>46.08558422712531</v>
      </c>
      <c r="O160" s="19">
        <f t="shared" si="39"/>
        <v>47.64332480242767</v>
      </c>
      <c r="P160" s="19">
        <f t="shared" si="39"/>
        <v>48.966541120271785</v>
      </c>
      <c r="Q160" s="19">
        <f t="shared" si="39"/>
        <v>50.11613181351294</v>
      </c>
      <c r="R160" s="19">
        <f t="shared" si="39"/>
        <v>51.132135135327694</v>
      </c>
      <c r="S160" s="53">
        <f t="shared" si="39"/>
        <v>52.04223365660192</v>
      </c>
    </row>
    <row r="161" spans="1:19" ht="12.75">
      <c r="A161" s="52">
        <v>95</v>
      </c>
      <c r="B161" s="19">
        <f aca="true" t="shared" si="40" ref="B161:S161">B120-IF($A161&gt;=90,-$D$13,IF($D$12*10*LOG10(COS($A161*PI()/180))&gt;-$D$13,$D$12*10*LOG10(COS($A161*PI()/180)),-$D$13))</f>
        <v>26.09434551025947</v>
      </c>
      <c r="C161" s="19">
        <f t="shared" si="40"/>
        <v>26.469923046577414</v>
      </c>
      <c r="D161" s="19">
        <f t="shared" si="40"/>
        <v>26.934762155992885</v>
      </c>
      <c r="E161" s="19">
        <f t="shared" si="40"/>
        <v>30.383065868452853</v>
      </c>
      <c r="F161" s="19">
        <f t="shared" si="40"/>
        <v>33.86994107394992</v>
      </c>
      <c r="G161" s="19">
        <f t="shared" si="40"/>
        <v>36.5626207824655</v>
      </c>
      <c r="H161" s="19">
        <f t="shared" si="40"/>
        <v>38.69500312514472</v>
      </c>
      <c r="I161" s="19">
        <f t="shared" si="40"/>
        <v>40.44004133245335</v>
      </c>
      <c r="J161" s="19">
        <f t="shared" si="40"/>
        <v>41.909128909388116</v>
      </c>
      <c r="K161" s="19">
        <f t="shared" si="40"/>
        <v>43.1742491288114</v>
      </c>
      <c r="L161" s="19">
        <f t="shared" si="40"/>
        <v>44.283487021596336</v>
      </c>
      <c r="M161" s="19">
        <f t="shared" si="40"/>
        <v>45.27016703977075</v>
      </c>
      <c r="N161" s="19">
        <f t="shared" si="40"/>
        <v>46.15817872091307</v>
      </c>
      <c r="O161" s="19">
        <f t="shared" si="40"/>
        <v>47.70447920328692</v>
      </c>
      <c r="P161" s="19">
        <f t="shared" si="40"/>
        <v>49.019318827787686</v>
      </c>
      <c r="Q161" s="19">
        <f t="shared" si="40"/>
        <v>50.16252624607813</v>
      </c>
      <c r="R161" s="19">
        <f t="shared" si="40"/>
        <v>51.17351050528035</v>
      </c>
      <c r="S161" s="53">
        <f t="shared" si="40"/>
        <v>52.079562332242034</v>
      </c>
    </row>
    <row r="162" spans="1:19" ht="12.75">
      <c r="A162" s="52">
        <v>100</v>
      </c>
      <c r="B162" s="19">
        <f aca="true" t="shared" si="41" ref="B162:S162">B121-IF($A162&gt;=90,-$D$13,IF($D$12*10*LOG10(COS($A162*PI()/180))&gt;-$D$13,$D$12*10*LOG10(COS($A162*PI()/180)),-$D$13))</f>
        <v>26.101763777540718</v>
      </c>
      <c r="C162" s="19">
        <f t="shared" si="41"/>
        <v>26.505163168884764</v>
      </c>
      <c r="D162" s="19">
        <f t="shared" si="41"/>
        <v>27.000787352599257</v>
      </c>
      <c r="E162" s="19">
        <f t="shared" si="41"/>
        <v>30.573997387335883</v>
      </c>
      <c r="F162" s="19">
        <f t="shared" si="41"/>
        <v>34.069578941006654</v>
      </c>
      <c r="G162" s="19">
        <f t="shared" si="41"/>
        <v>36.73594477314266</v>
      </c>
      <c r="H162" s="19">
        <f t="shared" si="41"/>
        <v>38.842035105679585</v>
      </c>
      <c r="I162" s="19">
        <f t="shared" si="41"/>
        <v>40.5658622740023</v>
      </c>
      <c r="J162" s="19">
        <f t="shared" si="41"/>
        <v>42.018372702553755</v>
      </c>
      <c r="K162" s="19">
        <f t="shared" si="41"/>
        <v>43.270452600890174</v>
      </c>
      <c r="L162" s="19">
        <f t="shared" si="41"/>
        <v>44.369268742460186</v>
      </c>
      <c r="M162" s="19">
        <f t="shared" si="41"/>
        <v>45.34747531240478</v>
      </c>
      <c r="N162" s="19">
        <f t="shared" si="41"/>
        <v>46.22848514008925</v>
      </c>
      <c r="O162" s="19">
        <f t="shared" si="41"/>
        <v>47.76392851038918</v>
      </c>
      <c r="P162" s="19">
        <f t="shared" si="41"/>
        <v>49.07076733834582</v>
      </c>
      <c r="Q162" s="19">
        <f t="shared" si="41"/>
        <v>50.20784844656363</v>
      </c>
      <c r="R162" s="19">
        <f t="shared" si="41"/>
        <v>51.213997546825546</v>
      </c>
      <c r="S162" s="53">
        <f t="shared" si="41"/>
        <v>52.11613920967136</v>
      </c>
    </row>
    <row r="163" spans="1:19" ht="12.75">
      <c r="A163" s="52">
        <v>105</v>
      </c>
      <c r="B163" s="19">
        <f aca="true" t="shared" si="42" ref="B163:S163">B122-IF($A163&gt;=90,-$D$13,IF($D$12*10*LOG10(COS($A163*PI()/180))&gt;-$D$13,$D$12*10*LOG10(COS($A163*PI()/180)),-$D$13))</f>
        <v>26.109056273822716</v>
      </c>
      <c r="C163" s="19">
        <f t="shared" si="42"/>
        <v>26.539580825708505</v>
      </c>
      <c r="D163" s="19">
        <f t="shared" si="42"/>
        <v>27.064790809685732</v>
      </c>
      <c r="E163" s="19">
        <f t="shared" si="42"/>
        <v>30.75258339791519</v>
      </c>
      <c r="F163" s="19">
        <f t="shared" si="42"/>
        <v>34.2549436943408</v>
      </c>
      <c r="G163" s="19">
        <f t="shared" si="42"/>
        <v>36.89773294829758</v>
      </c>
      <c r="H163" s="19">
        <f t="shared" si="42"/>
        <v>38.980228861692325</v>
      </c>
      <c r="I163" s="19">
        <f t="shared" si="42"/>
        <v>40.68483763052271</v>
      </c>
      <c r="J163" s="19">
        <f t="shared" si="42"/>
        <v>42.122184950498195</v>
      </c>
      <c r="K163" s="19">
        <f t="shared" si="42"/>
        <v>43.36223926498399</v>
      </c>
      <c r="L163" s="19">
        <f t="shared" si="42"/>
        <v>44.451379138900684</v>
      </c>
      <c r="M163" s="19">
        <f t="shared" si="42"/>
        <v>45.42167381743916</v>
      </c>
      <c r="N163" s="19">
        <f t="shared" si="42"/>
        <v>46.29611482452347</v>
      </c>
      <c r="O163" s="19">
        <f t="shared" si="42"/>
        <v>47.82131566365313</v>
      </c>
      <c r="P163" s="19">
        <f t="shared" si="42"/>
        <v>49.12056131739321</v>
      </c>
      <c r="Q163" s="19">
        <f t="shared" si="42"/>
        <v>50.251801738581605</v>
      </c>
      <c r="R163" s="19">
        <f t="shared" si="42"/>
        <v>51.253324645590155</v>
      </c>
      <c r="S163" s="53">
        <f t="shared" si="42"/>
        <v>52.151714399441786</v>
      </c>
    </row>
    <row r="164" spans="1:19" ht="12.75">
      <c r="A164" s="52">
        <v>110</v>
      </c>
      <c r="B164" s="19">
        <f aca="true" t="shared" si="43" ref="B164:S164">B123-IF($A164&gt;=90,-$D$13,IF($D$12*10*LOG10(COS($A164*PI()/180))&gt;-$D$13,$D$12*10*LOG10(COS($A164*PI()/180)),-$D$13))</f>
        <v>26.1161682516168</v>
      </c>
      <c r="C164" s="19">
        <f t="shared" si="43"/>
        <v>26.57293477314466</v>
      </c>
      <c r="D164" s="19">
        <f t="shared" si="43"/>
        <v>27.126373366321303</v>
      </c>
      <c r="E164" s="19">
        <f t="shared" si="43"/>
        <v>30.918899437450456</v>
      </c>
      <c r="F164" s="19">
        <f t="shared" si="43"/>
        <v>34.426497009804706</v>
      </c>
      <c r="G164" s="19">
        <f t="shared" si="43"/>
        <v>37.04816518815415</v>
      </c>
      <c r="H164" s="19">
        <f t="shared" si="43"/>
        <v>39.10950266885499</v>
      </c>
      <c r="I164" s="19">
        <f t="shared" si="43"/>
        <v>40.796733915127675</v>
      </c>
      <c r="J164" s="19">
        <f t="shared" si="43"/>
        <v>42.22025542138165</v>
      </c>
      <c r="K164" s="19">
        <f t="shared" si="43"/>
        <v>43.44926461790983</v>
      </c>
      <c r="L164" s="19">
        <f t="shared" si="43"/>
        <v>44.5294624807408</v>
      </c>
      <c r="M164" s="19">
        <f t="shared" si="43"/>
        <v>45.4924079292454</v>
      </c>
      <c r="N164" s="19">
        <f t="shared" si="43"/>
        <v>46.36072073237714</v>
      </c>
      <c r="O164" s="19">
        <f t="shared" si="43"/>
        <v>47.8763167592512</v>
      </c>
      <c r="P164" s="19">
        <f t="shared" si="43"/>
        <v>49.16840227425962</v>
      </c>
      <c r="Q164" s="19">
        <f t="shared" si="43"/>
        <v>50.294111583177525</v>
      </c>
      <c r="R164" s="19">
        <f t="shared" si="43"/>
        <v>51.29123876287479</v>
      </c>
      <c r="S164" s="53">
        <f t="shared" si="43"/>
        <v>52.1860538419385</v>
      </c>
    </row>
    <row r="165" spans="1:19" ht="12.75">
      <c r="A165" s="52">
        <v>115</v>
      </c>
      <c r="B165" s="19">
        <f aca="true" t="shared" si="44" ref="B165:S165">B124-IF($A165&gt;=90,-$D$13,IF($D$12*10*LOG10(COS($A165*PI()/180))&gt;-$D$13,$D$12*10*LOG10(COS($A165*PI()/180)),-$D$13))</f>
        <v>26.12304658526484</v>
      </c>
      <c r="C165" s="19">
        <f t="shared" si="44"/>
        <v>26.604996879697858</v>
      </c>
      <c r="D165" s="19">
        <f t="shared" si="44"/>
        <v>27.185169012906954</v>
      </c>
      <c r="E165" s="19">
        <f t="shared" si="44"/>
        <v>31.073046557941396</v>
      </c>
      <c r="F165" s="19">
        <f t="shared" si="44"/>
        <v>34.58465148438826</v>
      </c>
      <c r="G165" s="19">
        <f t="shared" si="44"/>
        <v>37.1874171026485</v>
      </c>
      <c r="H165" s="19">
        <f t="shared" si="44"/>
        <v>39.229807628639904</v>
      </c>
      <c r="I165" s="19">
        <f t="shared" si="44"/>
        <v>40.901365978773434</v>
      </c>
      <c r="J165" s="19">
        <f t="shared" si="44"/>
        <v>42.31232577208159</v>
      </c>
      <c r="K165" s="19">
        <f t="shared" si="44"/>
        <v>43.5312343753125</v>
      </c>
      <c r="L165" s="19">
        <f t="shared" si="44"/>
        <v>44.60320964275738</v>
      </c>
      <c r="M165" s="19">
        <f t="shared" si="44"/>
        <v>45.559365518032806</v>
      </c>
      <c r="N165" s="19">
        <f t="shared" si="44"/>
        <v>46.42199431702744</v>
      </c>
      <c r="O165" s="19">
        <f t="shared" si="44"/>
        <v>47.928639454464005</v>
      </c>
      <c r="P165" s="19">
        <f t="shared" si="44"/>
        <v>49.2140178740198</v>
      </c>
      <c r="Q165" s="19">
        <f t="shared" si="44"/>
        <v>50.33452544022711</v>
      </c>
      <c r="R165" s="19">
        <f t="shared" si="44"/>
        <v>51.32750563677183</v>
      </c>
      <c r="S165" s="53">
        <f t="shared" si="44"/>
        <v>52.21893972142108</v>
      </c>
    </row>
    <row r="166" spans="1:19" ht="12.75">
      <c r="A166" s="52">
        <v>120</v>
      </c>
      <c r="B166" s="19">
        <f aca="true" t="shared" si="45" ref="B166:S166">B125-IF($A166&gt;=90,-$D$13,IF($D$12*10*LOG10(COS($A166*PI()/180))&gt;-$D$13,$D$12*10*LOG10(COS($A166*PI()/180)),-$D$13))</f>
        <v>26.129640143887457</v>
      </c>
      <c r="C166" s="19">
        <f t="shared" si="45"/>
        <v>26.635553001493065</v>
      </c>
      <c r="D166" s="19">
        <f t="shared" si="45"/>
        <v>27.24084424105395</v>
      </c>
      <c r="E166" s="19">
        <f t="shared" si="45"/>
        <v>31.215140899616582</v>
      </c>
      <c r="F166" s="19">
        <f t="shared" si="45"/>
        <v>34.72977543197341</v>
      </c>
      <c r="G166" s="19">
        <f t="shared" si="45"/>
        <v>37.31565686663285</v>
      </c>
      <c r="H166" s="19">
        <f t="shared" si="45"/>
        <v>39.34111916256431</v>
      </c>
      <c r="I166" s="19">
        <f t="shared" si="45"/>
        <v>40.998587736071386</v>
      </c>
      <c r="J166" s="19">
        <f t="shared" si="45"/>
        <v>42.398181362254974</v>
      </c>
      <c r="K166" s="19">
        <f t="shared" si="45"/>
        <v>43.60789779659102</v>
      </c>
      <c r="L166" s="19">
        <f t="shared" si="45"/>
        <v>44.672352848437924</v>
      </c>
      <c r="M166" s="19">
        <f t="shared" si="45"/>
        <v>45.622272884044236</v>
      </c>
      <c r="N166" s="19">
        <f t="shared" si="45"/>
        <v>46.479662418655586</v>
      </c>
      <c r="O166" s="19">
        <f t="shared" si="45"/>
        <v>47.978021214439</v>
      </c>
      <c r="P166" s="19">
        <f t="shared" si="45"/>
        <v>49.257161028971296</v>
      </c>
      <c r="Q166" s="19">
        <f t="shared" si="45"/>
        <v>50.372812394634025</v>
      </c>
      <c r="R166" s="19">
        <f t="shared" si="45"/>
        <v>51.36190975342867</v>
      </c>
      <c r="S166" s="53">
        <f t="shared" si="45"/>
        <v>52.25017066362504</v>
      </c>
    </row>
    <row r="167" spans="1:19" ht="12.75">
      <c r="A167" s="52">
        <v>125</v>
      </c>
      <c r="B167" s="19">
        <f aca="true" t="shared" si="46" ref="B167:S167">B126-IF($A167&gt;=90,-$D$13,IF($D$12*10*LOG10(COS($A167*PI()/180))&gt;-$D$13,$D$12*10*LOG10(COS($A167*PI()/180)),-$D$13))</f>
        <v>26.135900142956384</v>
      </c>
      <c r="C167" s="19">
        <f t="shared" si="46"/>
        <v>26.66440366962745</v>
      </c>
      <c r="D167" s="19">
        <f t="shared" si="46"/>
        <v>27.293097107458514</v>
      </c>
      <c r="E167" s="19">
        <f t="shared" si="46"/>
        <v>31.34530592344695</v>
      </c>
      <c r="F167" s="19">
        <f t="shared" si="46"/>
        <v>34.8621969757136</v>
      </c>
      <c r="G167" s="19">
        <f t="shared" si="46"/>
        <v>37.4330430765962</v>
      </c>
      <c r="H167" s="19">
        <f t="shared" si="46"/>
        <v>39.443430387144645</v>
      </c>
      <c r="I167" s="19">
        <f t="shared" si="46"/>
        <v>41.08828457790335</v>
      </c>
      <c r="J167" s="19">
        <f t="shared" si="46"/>
        <v>42.4776442936319</v>
      </c>
      <c r="K167" s="19">
        <f t="shared" si="46"/>
        <v>43.679041813009846</v>
      </c>
      <c r="L167" s="19">
        <f t="shared" si="46"/>
        <v>44.73666089825403</v>
      </c>
      <c r="M167" s="19">
        <f t="shared" si="46"/>
        <v>45.68089095161139</v>
      </c>
      <c r="N167" s="19">
        <f t="shared" si="46"/>
        <v>46.53348426187826</v>
      </c>
      <c r="O167" s="19">
        <f t="shared" si="46"/>
        <v>48.02422749210638</v>
      </c>
      <c r="P167" s="19">
        <f t="shared" si="46"/>
        <v>49.297608848602415</v>
      </c>
      <c r="Q167" s="19">
        <f t="shared" si="46"/>
        <v>50.408762612523596</v>
      </c>
      <c r="R167" s="19">
        <f t="shared" si="46"/>
        <v>51.39425414162552</v>
      </c>
      <c r="S167" s="53">
        <f t="shared" si="46"/>
        <v>52.27956176021887</v>
      </c>
    </row>
    <row r="168" spans="1:19" ht="12.75">
      <c r="A168" s="52">
        <v>130</v>
      </c>
      <c r="B168" s="19">
        <f aca="true" t="shared" si="47" ref="B168:S168">B127-IF($A168&gt;=90,-$D$13,IF($D$12*10*LOG10(COS($A168*PI()/180))&gt;-$D$13,$D$12*10*LOG10(COS($A168*PI()/180)),-$D$13))</f>
        <v>26.141780472992025</v>
      </c>
      <c r="C168" s="19">
        <f t="shared" si="47"/>
        <v>26.691364613517244</v>
      </c>
      <c r="D168" s="19">
        <f t="shared" si="47"/>
        <v>27.34165610344038</v>
      </c>
      <c r="E168" s="19">
        <f t="shared" si="47"/>
        <v>31.463666631031373</v>
      </c>
      <c r="F168" s="19">
        <f t="shared" si="47"/>
        <v>34.98220754435118</v>
      </c>
      <c r="G168" s="19">
        <f t="shared" si="47"/>
        <v>37.53972332379894</v>
      </c>
      <c r="H168" s="19">
        <f t="shared" si="47"/>
        <v>39.53674694282794</v>
      </c>
      <c r="I168" s="19">
        <f t="shared" si="47"/>
        <v>41.170367172106964</v>
      </c>
      <c r="J168" s="19">
        <f t="shared" si="47"/>
        <v>42.55056752145589</v>
      </c>
      <c r="K168" s="19">
        <f t="shared" si="47"/>
        <v>43.74448590860688</v>
      </c>
      <c r="L168" s="19">
        <f t="shared" si="47"/>
        <v>44.79593489398399</v>
      </c>
      <c r="M168" s="19">
        <f t="shared" si="47"/>
        <v>45.735011768648164</v>
      </c>
      <c r="N168" s="19">
        <f t="shared" si="47"/>
        <v>46.583248621895365</v>
      </c>
      <c r="O168" s="19">
        <f t="shared" si="47"/>
        <v>48.06704991168236</v>
      </c>
      <c r="P168" s="19">
        <f t="shared" si="47"/>
        <v>49.33516151287893</v>
      </c>
      <c r="Q168" s="19">
        <f t="shared" si="47"/>
        <v>50.44218668338615</v>
      </c>
      <c r="R168" s="19">
        <f t="shared" si="47"/>
        <v>51.42436003785819</v>
      </c>
      <c r="S168" s="53">
        <f t="shared" si="47"/>
        <v>52.30694445963166</v>
      </c>
    </row>
    <row r="169" spans="1:19" ht="12.75">
      <c r="A169" s="52">
        <v>135</v>
      </c>
      <c r="B169" s="19">
        <f aca="true" t="shared" si="48" ref="B169:S169">B128-IF($A169&gt;=90,-$D$13,IF($D$12*10*LOG10(COS($A169*PI()/180))&gt;-$D$13,$D$12*10*LOG10(COS($A169*PI()/180)),-$D$13))</f>
        <v>26.147238004185333</v>
      </c>
      <c r="C169" s="19">
        <f t="shared" si="48"/>
        <v>26.716267144173013</v>
      </c>
      <c r="D169" s="19">
        <f t="shared" si="48"/>
        <v>27.386278908606542</v>
      </c>
      <c r="E169" s="19">
        <f t="shared" si="48"/>
        <v>31.57034527076083</v>
      </c>
      <c r="F169" s="19">
        <f t="shared" si="48"/>
        <v>35.0900648597074</v>
      </c>
      <c r="G169" s="19">
        <f t="shared" si="48"/>
        <v>37.63583326902926</v>
      </c>
      <c r="H169" s="19">
        <f t="shared" si="48"/>
        <v>39.621082950586796</v>
      </c>
      <c r="I169" s="19">
        <f t="shared" si="48"/>
        <v>41.244766404046366</v>
      </c>
      <c r="J169" s="19">
        <f t="shared" si="48"/>
        <v>42.61682989519655</v>
      </c>
      <c r="K169" s="19">
        <f t="shared" si="48"/>
        <v>43.80407769199398</v>
      </c>
      <c r="L169" s="19">
        <f t="shared" si="48"/>
        <v>44.850004449959904</v>
      </c>
      <c r="M169" s="19">
        <f t="shared" si="48"/>
        <v>45.78445533413216</v>
      </c>
      <c r="N169" s="19">
        <f t="shared" si="48"/>
        <v>46.62877119944577</v>
      </c>
      <c r="O169" s="19">
        <f t="shared" si="48"/>
        <v>48.10630450875748</v>
      </c>
      <c r="P169" s="19">
        <f t="shared" si="48"/>
        <v>49.36964112107466</v>
      </c>
      <c r="Q169" s="19">
        <f t="shared" si="48"/>
        <v>50.472914895272446</v>
      </c>
      <c r="R169" s="19">
        <f t="shared" si="48"/>
        <v>51.452066462979296</v>
      </c>
      <c r="S169" s="53">
        <f t="shared" si="48"/>
        <v>52.33216635955309</v>
      </c>
    </row>
    <row r="170" spans="1:19" ht="12.75">
      <c r="A170" s="52">
        <v>140</v>
      </c>
      <c r="B170" s="19">
        <f aca="true" t="shared" si="49" ref="B170:S170">B129-IF($A170&gt;=90,-$D$13,IF($D$12*10*LOG10(COS($A170*PI()/180))&gt;-$D$13,$D$12*10*LOG10(COS($A170*PI()/180)),-$D$13))</f>
        <v>26.152232866010642</v>
      </c>
      <c r="C170" s="19">
        <f t="shared" si="49"/>
        <v>26.73895842069893</v>
      </c>
      <c r="D170" s="19">
        <f t="shared" si="49"/>
        <v>27.426751094507477</v>
      </c>
      <c r="E170" s="19">
        <f t="shared" si="49"/>
        <v>31.665458155958056</v>
      </c>
      <c r="F170" s="19">
        <f t="shared" si="49"/>
        <v>35.185995486488366</v>
      </c>
      <c r="G170" s="19">
        <f t="shared" si="49"/>
        <v>37.72149606668017</v>
      </c>
      <c r="H170" s="19">
        <f t="shared" si="49"/>
        <v>39.69645784633849</v>
      </c>
      <c r="I170" s="19">
        <f t="shared" si="49"/>
        <v>41.31142925306865</v>
      </c>
      <c r="J170" s="19">
        <f t="shared" si="49"/>
        <v>42.676331999976604</v>
      </c>
      <c r="K170" s="19">
        <f t="shared" si="49"/>
        <v>43.85768909344262</v>
      </c>
      <c r="L170" s="19">
        <f t="shared" si="49"/>
        <v>44.89872436954239</v>
      </c>
      <c r="M170" s="19">
        <f t="shared" si="49"/>
        <v>45.82906676012703</v>
      </c>
      <c r="N170" s="19">
        <f t="shared" si="49"/>
        <v>46.669892228331946</v>
      </c>
      <c r="O170" s="19">
        <f t="shared" si="49"/>
        <v>48.14183006577068</v>
      </c>
      <c r="P170" s="19">
        <f t="shared" si="49"/>
        <v>49.400890557424646</v>
      </c>
      <c r="Q170" s="19">
        <f t="shared" si="49"/>
        <v>50.50079648200869</v>
      </c>
      <c r="R170" s="19">
        <f t="shared" si="49"/>
        <v>51.47722974548889</v>
      </c>
      <c r="S170" s="53">
        <f t="shared" si="49"/>
        <v>52.35509093206467</v>
      </c>
    </row>
    <row r="171" spans="1:19" ht="12.75">
      <c r="A171" s="52">
        <v>145</v>
      </c>
      <c r="B171" s="19">
        <f aca="true" t="shared" si="50" ref="B171:S171">B130-IF($A171&gt;=90,-$D$13,IF($D$12*10*LOG10(COS($A171*PI()/180))&gt;-$D$13,$D$12*10*LOG10(COS($A171*PI()/180)),-$D$13))</f>
        <v>26.156728701130863</v>
      </c>
      <c r="C171" s="19">
        <f t="shared" si="50"/>
        <v>26.759301622120468</v>
      </c>
      <c r="D171" s="19">
        <f t="shared" si="50"/>
        <v>27.46288483259939</v>
      </c>
      <c r="E171" s="19">
        <f t="shared" si="50"/>
        <v>31.749113314978278</v>
      </c>
      <c r="F171" s="19">
        <f t="shared" si="50"/>
        <v>35.2701970025469</v>
      </c>
      <c r="G171" s="19">
        <f t="shared" si="50"/>
        <v>37.796822029484936</v>
      </c>
      <c r="H171" s="19">
        <f t="shared" si="50"/>
        <v>39.76289390160757</v>
      </c>
      <c r="I171" s="19">
        <f t="shared" si="50"/>
        <v>41.37031543849633</v>
      </c>
      <c r="J171" s="19">
        <f t="shared" si="50"/>
        <v>42.72899268594709</v>
      </c>
      <c r="K171" s="19">
        <f t="shared" si="50"/>
        <v>43.905213122892526</v>
      </c>
      <c r="L171" s="19">
        <f t="shared" si="50"/>
        <v>44.94197175832927</v>
      </c>
      <c r="M171" s="19">
        <f t="shared" si="50"/>
        <v>45.868713764302484</v>
      </c>
      <c r="N171" s="19">
        <f t="shared" si="50"/>
        <v>46.706474327343514</v>
      </c>
      <c r="O171" s="19">
        <f t="shared" si="50"/>
        <v>48.173486570401735</v>
      </c>
      <c r="P171" s="19">
        <f t="shared" si="50"/>
        <v>49.42877240562444</v>
      </c>
      <c r="Q171" s="19">
        <f t="shared" si="50"/>
        <v>50.52569887415435</v>
      </c>
      <c r="R171" s="19">
        <f t="shared" si="50"/>
        <v>51.499723020997465</v>
      </c>
      <c r="S171" s="53">
        <f t="shared" si="50"/>
        <v>52.375597208109056</v>
      </c>
    </row>
    <row r="172" spans="1:19" ht="12.75">
      <c r="A172" s="52">
        <v>150</v>
      </c>
      <c r="B172" s="19">
        <f aca="true" t="shared" si="51" ref="B172:S172">B131-IF($A172&gt;=90,-$D$13,IF($D$12*10*LOG10(COS($A172*PI()/180))&gt;-$D$13,$D$12*10*LOG10(COS($A172*PI()/180)),-$D$13))</f>
        <v>26.160692893095867</v>
      </c>
      <c r="C172" s="19">
        <f t="shared" si="51"/>
        <v>26.77717604504445</v>
      </c>
      <c r="D172" s="19">
        <f t="shared" si="51"/>
        <v>27.49451765054711</v>
      </c>
      <c r="E172" s="19">
        <f t="shared" si="51"/>
        <v>31.82140876350747</v>
      </c>
      <c r="F172" s="19">
        <f t="shared" si="51"/>
        <v>35.3428398371401</v>
      </c>
      <c r="G172" s="19">
        <f t="shared" si="51"/>
        <v>37.86190845598789</v>
      </c>
      <c r="H172" s="19">
        <f t="shared" si="51"/>
        <v>39.82041428333482</v>
      </c>
      <c r="I172" s="19">
        <f t="shared" si="51"/>
        <v>41.42139470038759</v>
      </c>
      <c r="J172" s="19">
        <f t="shared" si="51"/>
        <v>42.77474618858464</v>
      </c>
      <c r="K172" s="19">
        <f t="shared" si="51"/>
        <v>43.94656112873748</v>
      </c>
      <c r="L172" s="19">
        <f t="shared" si="51"/>
        <v>44.97964354282813</v>
      </c>
      <c r="M172" s="19">
        <f t="shared" si="51"/>
        <v>45.9032844823686</v>
      </c>
      <c r="N172" s="19">
        <f t="shared" si="51"/>
        <v>46.73840060012857</v>
      </c>
      <c r="O172" s="19">
        <f t="shared" si="51"/>
        <v>48.20115381569247</v>
      </c>
      <c r="P172" s="19">
        <f t="shared" si="51"/>
        <v>49.4531679365565</v>
      </c>
      <c r="Q172" s="19">
        <f t="shared" si="51"/>
        <v>50.547506979137694</v>
      </c>
      <c r="R172" s="19">
        <f t="shared" si="51"/>
        <v>51.51943573233453</v>
      </c>
      <c r="S172" s="53">
        <f t="shared" si="51"/>
        <v>52.393579443987356</v>
      </c>
    </row>
    <row r="173" spans="1:19" ht="12.75">
      <c r="A173" s="52">
        <v>155</v>
      </c>
      <c r="B173" s="19">
        <f aca="true" t="shared" si="52" ref="B173:S173">B132-IF($A173&gt;=90,-$D$13,IF($D$12*10*LOG10(COS($A173*PI()/180))&gt;-$D$13,$D$12*10*LOG10(COS($A173*PI()/180)),-$D$13))</f>
        <v>26.164096767500332</v>
      </c>
      <c r="C173" s="19">
        <f t="shared" si="52"/>
        <v>26.79247714576896</v>
      </c>
      <c r="D173" s="19">
        <f t="shared" si="52"/>
        <v>27.521511271985663</v>
      </c>
      <c r="E173" s="19">
        <f t="shared" si="52"/>
        <v>31.882431241806497</v>
      </c>
      <c r="F173" s="19">
        <f t="shared" si="52"/>
        <v>35.40406881600029</v>
      </c>
      <c r="G173" s="19">
        <f t="shared" si="52"/>
        <v>37.916839564657614</v>
      </c>
      <c r="H173" s="19">
        <f t="shared" si="52"/>
        <v>39.86904153983669</v>
      </c>
      <c r="I173" s="19">
        <f t="shared" si="52"/>
        <v>41.464644606557115</v>
      </c>
      <c r="J173" s="19">
        <f t="shared" si="52"/>
        <v>42.813539757755564</v>
      </c>
      <c r="K173" s="19">
        <f t="shared" si="52"/>
        <v>43.98166050310824</v>
      </c>
      <c r="L173" s="19">
        <f t="shared" si="52"/>
        <v>45.01165436327334</v>
      </c>
      <c r="M173" s="19">
        <f t="shared" si="52"/>
        <v>45.93268558628317</v>
      </c>
      <c r="N173" s="19">
        <f t="shared" si="52"/>
        <v>46.76557298111547</v>
      </c>
      <c r="O173" s="19">
        <f t="shared" si="52"/>
        <v>48.22473015413407</v>
      </c>
      <c r="P173" s="19">
        <f t="shared" si="52"/>
        <v>49.47397618744904</v>
      </c>
      <c r="Q173" s="19">
        <f t="shared" si="52"/>
        <v>50.566122510660776</v>
      </c>
      <c r="R173" s="19">
        <f t="shared" si="52"/>
        <v>51.53627315030389</v>
      </c>
      <c r="S173" s="53">
        <f t="shared" si="52"/>
        <v>52.40894678888078</v>
      </c>
    </row>
    <row r="174" spans="1:19" ht="12.75">
      <c r="A174" s="52">
        <v>160</v>
      </c>
      <c r="B174" s="19">
        <f aca="true" t="shared" si="53" ref="B174:S174">B133-IF($A174&gt;=90,-$D$13,IF($D$12*10*LOG10(COS($A174*PI()/180))&gt;-$D$13,$D$12*10*LOG10(COS($A174*PI()/180)),-$D$13))</f>
        <v>26.166915766398127</v>
      </c>
      <c r="C174" s="19">
        <f t="shared" si="53"/>
        <v>26.805116543388078</v>
      </c>
      <c r="D174" s="19">
        <f t="shared" si="53"/>
        <v>27.54375056728624</v>
      </c>
      <c r="E174" s="19">
        <f t="shared" si="53"/>
        <v>31.932255299086314</v>
      </c>
      <c r="F174" s="19">
        <f t="shared" si="53"/>
        <v>35.454004444784374</v>
      </c>
      <c r="G174" s="19">
        <f t="shared" si="53"/>
        <v>37.96168649418025</v>
      </c>
      <c r="H174" s="19">
        <f t="shared" si="53"/>
        <v>39.908796426214295</v>
      </c>
      <c r="I174" s="19">
        <f t="shared" si="53"/>
        <v>41.500048799104974</v>
      </c>
      <c r="J174" s="19">
        <f t="shared" si="53"/>
        <v>42.84533172701934</v>
      </c>
      <c r="K174" s="19">
        <f t="shared" si="53"/>
        <v>44.01045278602818</v>
      </c>
      <c r="L174" s="19">
        <f t="shared" si="53"/>
        <v>45.03793481101079</v>
      </c>
      <c r="M174" s="19">
        <f t="shared" si="53"/>
        <v>45.95684069268665</v>
      </c>
      <c r="N174" s="19">
        <f t="shared" si="53"/>
        <v>46.78791082230361</v>
      </c>
      <c r="O174" s="19">
        <f t="shared" si="53"/>
        <v>48.24413141315512</v>
      </c>
      <c r="P174" s="19">
        <f t="shared" si="53"/>
        <v>49.49111314578509</v>
      </c>
      <c r="Q174" s="19">
        <f t="shared" si="53"/>
        <v>50.581463383006515</v>
      </c>
      <c r="R174" s="19">
        <f t="shared" si="53"/>
        <v>51.55015593119501</v>
      </c>
      <c r="S174" s="53">
        <f t="shared" si="53"/>
        <v>52.42162296906229</v>
      </c>
    </row>
    <row r="175" spans="1:19" ht="12.75">
      <c r="A175" s="52">
        <v>165</v>
      </c>
      <c r="B175" s="19">
        <f aca="true" t="shared" si="54" ref="B175:S175">B134-IF($A175&gt;=90,-$D$13,IF($D$12*10*LOG10(COS($A175*PI()/180))&gt;-$D$13,$D$12*10*LOG10(COS($A175*PI()/180)),-$D$13))</f>
        <v>26.16912959586935</v>
      </c>
      <c r="C175" s="19">
        <f t="shared" si="54"/>
        <v>26.81502199825567</v>
      </c>
      <c r="D175" s="19">
        <f t="shared" si="54"/>
        <v>27.561142636556845</v>
      </c>
      <c r="E175" s="19">
        <f t="shared" si="54"/>
        <v>31.970942637013817</v>
      </c>
      <c r="F175" s="19">
        <f t="shared" si="54"/>
        <v>35.49274395636313</v>
      </c>
      <c r="G175" s="19">
        <f t="shared" si="54"/>
        <v>37.99650734075861</v>
      </c>
      <c r="H175" s="19">
        <f t="shared" si="54"/>
        <v>39.93969700295081</v>
      </c>
      <c r="I175" s="19">
        <f t="shared" si="54"/>
        <v>41.52759561174176</v>
      </c>
      <c r="J175" s="19">
        <f t="shared" si="54"/>
        <v>42.87008996692595</v>
      </c>
      <c r="K175" s="19">
        <f t="shared" si="54"/>
        <v>44.032892127733405</v>
      </c>
      <c r="L175" s="19">
        <f t="shared" si="54"/>
        <v>45.05842998375471</v>
      </c>
      <c r="M175" s="19">
        <f t="shared" si="54"/>
        <v>45.97568904613781</v>
      </c>
      <c r="N175" s="19">
        <f t="shared" si="54"/>
        <v>46.80534971407812</v>
      </c>
      <c r="O175" s="19">
        <f t="shared" si="54"/>
        <v>48.259289976071116</v>
      </c>
      <c r="P175" s="19">
        <f t="shared" si="54"/>
        <v>49.50451104748979</v>
      </c>
      <c r="Q175" s="19">
        <f t="shared" si="54"/>
        <v>50.5934631822169</v>
      </c>
      <c r="R175" s="19">
        <f t="shared" si="54"/>
        <v>51.56101972382254</v>
      </c>
      <c r="S175" s="53">
        <f t="shared" si="54"/>
        <v>52.43154600150505</v>
      </c>
    </row>
    <row r="176" spans="1:19" ht="12.75">
      <c r="A176" s="52">
        <v>170</v>
      </c>
      <c r="B176" s="19">
        <f aca="true" t="shared" si="55" ref="B176:S176">B135-IF($A176&gt;=90,-$D$13,IF($D$12*10*LOG10(COS($A176*PI()/180))&gt;-$D$13,$D$12*10*LOG10(COS($A176*PI()/180)),-$D$13))</f>
        <v>26.170722346705787</v>
      </c>
      <c r="C176" s="19">
        <f t="shared" si="55"/>
        <v>26.822137377940706</v>
      </c>
      <c r="D176" s="19">
        <f t="shared" si="55"/>
        <v>27.573616040914466</v>
      </c>
      <c r="E176" s="19">
        <f t="shared" si="55"/>
        <v>31.998541647100197</v>
      </c>
      <c r="F176" s="19">
        <f t="shared" si="55"/>
        <v>35.52036214220457</v>
      </c>
      <c r="G176" s="19">
        <f t="shared" si="55"/>
        <v>38.02134721147811</v>
      </c>
      <c r="H176" s="19">
        <f t="shared" si="55"/>
        <v>39.96175795750177</v>
      </c>
      <c r="I176" s="19">
        <f t="shared" si="55"/>
        <v>41.54727700423886</v>
      </c>
      <c r="J176" s="19">
        <f t="shared" si="55"/>
        <v>42.887790677050226</v>
      </c>
      <c r="K176" s="19">
        <f t="shared" si="55"/>
        <v>44.04894407531556</v>
      </c>
      <c r="L176" s="19">
        <f t="shared" si="55"/>
        <v>45.07309833558948</v>
      </c>
      <c r="M176" s="19">
        <f t="shared" si="55"/>
        <v>45.98918446289907</v>
      </c>
      <c r="N176" s="19">
        <f t="shared" si="55"/>
        <v>46.817840532733385</v>
      </c>
      <c r="O176" s="19">
        <f t="shared" si="55"/>
        <v>48.27015403030976</v>
      </c>
      <c r="P176" s="19">
        <f t="shared" si="55"/>
        <v>49.51411779604541</v>
      </c>
      <c r="Q176" s="19">
        <f t="shared" si="55"/>
        <v>50.60207072313432</v>
      </c>
      <c r="R176" s="19">
        <f t="shared" si="55"/>
        <v>51.56881483602642</v>
      </c>
      <c r="S176" s="53">
        <f t="shared" si="55"/>
        <v>52.438667946984864</v>
      </c>
    </row>
    <row r="177" spans="1:19" ht="12.75">
      <c r="A177" s="52">
        <v>175</v>
      </c>
      <c r="B177" s="19">
        <f aca="true" t="shared" si="56" ref="B177:S177">B136-IF($A177&gt;=90,-$D$13,IF($D$12*10*LOG10(COS($A177*PI()/180))&gt;-$D$13,$D$12*10*LOG10(COS($A177*PI()/180)),-$D$13))</f>
        <v>26.171682588224257</v>
      </c>
      <c r="C177" s="19">
        <f t="shared" si="56"/>
        <v>26.826422620562944</v>
      </c>
      <c r="D177" s="19">
        <f t="shared" si="56"/>
        <v>27.581120193835655</v>
      </c>
      <c r="E177" s="19">
        <f t="shared" si="56"/>
        <v>32.01508709432862</v>
      </c>
      <c r="F177" s="19">
        <f t="shared" si="56"/>
        <v>35.53691198358837</v>
      </c>
      <c r="G177" s="19">
        <f t="shared" si="56"/>
        <v>38.03623827889034</v>
      </c>
      <c r="H177" s="19">
        <f t="shared" si="56"/>
        <v>39.97499011150816</v>
      </c>
      <c r="I177" s="19">
        <f t="shared" si="56"/>
        <v>41.5590877730083</v>
      </c>
      <c r="J177" s="19">
        <f t="shared" si="56"/>
        <v>42.898417481346875</v>
      </c>
      <c r="K177" s="19">
        <f t="shared" si="56"/>
        <v>44.05858465650854</v>
      </c>
      <c r="L177" s="19">
        <f t="shared" si="56"/>
        <v>45.081910802551064</v>
      </c>
      <c r="M177" s="19">
        <f t="shared" si="56"/>
        <v>45.9972945229155</v>
      </c>
      <c r="N177" s="19">
        <f t="shared" si="56"/>
        <v>46.82534870778622</v>
      </c>
      <c r="O177" s="19">
        <f t="shared" si="56"/>
        <v>48.27668698335513</v>
      </c>
      <c r="P177" s="19">
        <f t="shared" si="56"/>
        <v>49.5198965070433</v>
      </c>
      <c r="Q177" s="19">
        <f t="shared" si="56"/>
        <v>50.60724969889994</v>
      </c>
      <c r="R177" s="19">
        <f t="shared" si="56"/>
        <v>51.57350596816151</v>
      </c>
      <c r="S177" s="53">
        <f t="shared" si="56"/>
        <v>52.44295471048416</v>
      </c>
    </row>
    <row r="178" spans="1:19" ht="12.75">
      <c r="A178" s="54">
        <v>179.999</v>
      </c>
      <c r="B178" s="55">
        <f aca="true" t="shared" si="57" ref="B178:S178">B137-IF($A178&gt;=90,-$D$13,IF($D$12*10*LOG10(COS($A178*PI()/180))&gt;-$D$13,$D$12*10*LOG10(COS($A178*PI()/180)),-$D$13))</f>
        <v>26.172003435271478</v>
      </c>
      <c r="C178" s="55">
        <f t="shared" si="57"/>
        <v>26.827853703153302</v>
      </c>
      <c r="D178" s="55">
        <f t="shared" si="57"/>
        <v>27.58362492089862</v>
      </c>
      <c r="E178" s="55">
        <f t="shared" si="57"/>
        <v>32.02059991311084</v>
      </c>
      <c r="F178" s="55">
        <f t="shared" si="57"/>
        <v>35.54242509423405</v>
      </c>
      <c r="G178" s="55">
        <f t="shared" si="57"/>
        <v>38.04119982643263</v>
      </c>
      <c r="H178" s="55">
        <f t="shared" si="57"/>
        <v>39.979400086626725</v>
      </c>
      <c r="I178" s="55">
        <f t="shared" si="57"/>
        <v>41.56302500760923</v>
      </c>
      <c r="J178" s="55">
        <f t="shared" si="57"/>
        <v>42.90196080024846</v>
      </c>
      <c r="K178" s="55">
        <f t="shared" si="57"/>
        <v>44.0617997398266</v>
      </c>
      <c r="L178" s="55">
        <f t="shared" si="57"/>
        <v>45.08485018879659</v>
      </c>
      <c r="M178" s="55">
        <f t="shared" si="57"/>
        <v>46.00000000003081</v>
      </c>
      <c r="N178" s="55">
        <f t="shared" si="57"/>
        <v>46.827853703214714</v>
      </c>
      <c r="O178" s="55">
        <f t="shared" si="57"/>
        <v>48.278867046222764</v>
      </c>
      <c r="P178" s="55">
        <f t="shared" si="57"/>
        <v>49.52182518123257</v>
      </c>
      <c r="Q178" s="55">
        <f t="shared" si="57"/>
        <v>50.608978427715314</v>
      </c>
      <c r="R178" s="55">
        <f t="shared" si="57"/>
        <v>51.57507201923584</v>
      </c>
      <c r="S178" s="56">
        <f t="shared" si="57"/>
        <v>52.44438589488596</v>
      </c>
    </row>
    <row r="179" spans="1:7" ht="12.75">
      <c r="A179" s="18"/>
      <c r="B179" s="18"/>
      <c r="C179" s="18"/>
      <c r="D179" s="18"/>
      <c r="E179" s="18"/>
      <c r="F179" s="18"/>
      <c r="G179" s="18"/>
    </row>
    <row r="180" spans="1:7" ht="12.75">
      <c r="A180" s="18"/>
      <c r="B180" s="18" t="s">
        <v>40</v>
      </c>
      <c r="C180" s="18">
        <v>1</v>
      </c>
      <c r="D180" s="17" t="s">
        <v>41</v>
      </c>
      <c r="E180" s="18"/>
      <c r="F180" s="18"/>
      <c r="G180" s="18"/>
    </row>
    <row r="181" spans="1:7" ht="12.75">
      <c r="A181" s="18" t="s">
        <v>38</v>
      </c>
      <c r="B181" s="17" t="s">
        <v>43</v>
      </c>
      <c r="C181" s="17" t="s">
        <v>42</v>
      </c>
      <c r="D181" s="18" t="s">
        <v>39</v>
      </c>
      <c r="E181" s="18"/>
      <c r="F181" s="18"/>
      <c r="G181" s="18"/>
    </row>
    <row r="182" spans="1:7" ht="12.75">
      <c r="A182" s="19">
        <f>B60</f>
        <v>5.639577693727915E-10</v>
      </c>
      <c r="B182" s="48">
        <f>IF(A182&lt;$C$180,$C$180,A182)</f>
        <v>1</v>
      </c>
      <c r="C182" s="19">
        <f>LN(B182)</f>
        <v>0</v>
      </c>
      <c r="D182" s="19">
        <f aca="true" t="shared" si="58" ref="D182:D218">B101</f>
        <v>10.000000000146954</v>
      </c>
      <c r="E182" s="18"/>
      <c r="F182" s="18"/>
      <c r="G182" s="18"/>
    </row>
    <row r="183" spans="1:7" ht="12.75">
      <c r="A183" s="19">
        <f>B61</f>
        <v>0.0012812215620231864</v>
      </c>
      <c r="B183" s="48">
        <f aca="true" t="shared" si="59" ref="B183:B246">IF(A183&lt;$C$180,$C$180,A183)</f>
        <v>1</v>
      </c>
      <c r="C183" s="19">
        <f aca="true" t="shared" si="60" ref="C183:C246">LN(B183)</f>
        <v>0</v>
      </c>
      <c r="D183" s="19">
        <f t="shared" si="58"/>
        <v>10.000333850056691</v>
      </c>
      <c r="E183" s="18"/>
      <c r="F183" s="18"/>
      <c r="G183" s="18"/>
    </row>
    <row r="184" spans="1:7" ht="12.75">
      <c r="A184" s="19">
        <f aca="true" t="shared" si="61" ref="A184:A218">B62</f>
        <v>0.00511483828857943</v>
      </c>
      <c r="B184" s="48">
        <f t="shared" si="59"/>
        <v>1</v>
      </c>
      <c r="C184" s="19">
        <f t="shared" si="60"/>
        <v>0</v>
      </c>
      <c r="D184" s="19">
        <f t="shared" si="58"/>
        <v>10.001332705380761</v>
      </c>
      <c r="E184" s="18"/>
      <c r="F184" s="18"/>
      <c r="G184" s="18"/>
    </row>
    <row r="185" spans="1:7" ht="12.75">
      <c r="A185" s="19">
        <f t="shared" si="61"/>
        <v>0.011470792138924917</v>
      </c>
      <c r="B185" s="48">
        <f t="shared" si="59"/>
        <v>1</v>
      </c>
      <c r="C185" s="19">
        <f t="shared" si="60"/>
        <v>0</v>
      </c>
      <c r="D185" s="19">
        <f t="shared" si="58"/>
        <v>10.002988506858767</v>
      </c>
      <c r="E185" s="18"/>
      <c r="F185" s="18"/>
      <c r="G185" s="18"/>
    </row>
    <row r="186" spans="1:7" ht="12.75">
      <c r="A186" s="19">
        <f t="shared" si="61"/>
        <v>0.02029927154714173</v>
      </c>
      <c r="B186" s="48">
        <f t="shared" si="59"/>
        <v>1</v>
      </c>
      <c r="C186" s="19">
        <f t="shared" si="60"/>
        <v>0</v>
      </c>
      <c r="D186" s="19">
        <f t="shared" si="58"/>
        <v>10.00528790702521</v>
      </c>
      <c r="E186" s="18"/>
      <c r="F186" s="18"/>
      <c r="G186" s="18"/>
    </row>
    <row r="187" spans="1:7" ht="12.75">
      <c r="A187" s="19">
        <f t="shared" si="61"/>
        <v>0.031531135824784215</v>
      </c>
      <c r="B187" s="48">
        <f t="shared" si="59"/>
        <v>1</v>
      </c>
      <c r="C187" s="19">
        <f t="shared" si="60"/>
        <v>0</v>
      </c>
      <c r="D187" s="19">
        <f t="shared" si="58"/>
        <v>10.008212395397862</v>
      </c>
      <c r="E187" s="18"/>
      <c r="F187" s="18"/>
      <c r="G187" s="18"/>
    </row>
    <row r="188" spans="1:7" ht="12.75">
      <c r="A188" s="19">
        <f t="shared" si="61"/>
        <v>0.04507850269437341</v>
      </c>
      <c r="B188" s="48">
        <f t="shared" si="59"/>
        <v>1</v>
      </c>
      <c r="C188" s="19">
        <f t="shared" si="60"/>
        <v>0</v>
      </c>
      <c r="D188" s="19">
        <f t="shared" si="58"/>
        <v>10.0117384714806</v>
      </c>
      <c r="E188" s="18"/>
      <c r="F188" s="18"/>
      <c r="G188" s="18"/>
    </row>
    <row r="189" spans="1:7" ht="12.75">
      <c r="A189" s="19">
        <f t="shared" si="61"/>
        <v>0.06083549247122141</v>
      </c>
      <c r="B189" s="48">
        <f t="shared" si="59"/>
        <v>1</v>
      </c>
      <c r="C189" s="19">
        <f t="shared" si="60"/>
        <v>0</v>
      </c>
      <c r="D189" s="19">
        <f t="shared" si="58"/>
        <v>10.015837863039643</v>
      </c>
      <c r="E189" s="18"/>
      <c r="F189" s="18"/>
      <c r="G189" s="18"/>
    </row>
    <row r="190" spans="1:7" ht="12.75">
      <c r="A190" s="19">
        <f t="shared" si="61"/>
        <v>0.07867912077404782</v>
      </c>
      <c r="B190" s="48">
        <f t="shared" si="59"/>
        <v>1</v>
      </c>
      <c r="C190" s="19">
        <f t="shared" si="60"/>
        <v>0</v>
      </c>
      <c r="D190" s="19">
        <f t="shared" si="58"/>
        <v>10.020477786678361</v>
      </c>
      <c r="E190" s="18"/>
      <c r="F190" s="18"/>
      <c r="G190" s="18"/>
    </row>
    <row r="191" spans="1:7" ht="12.75">
      <c r="A191" s="19">
        <f t="shared" si="61"/>
        <v>0.09847033015051447</v>
      </c>
      <c r="B191" s="48">
        <f t="shared" si="59"/>
        <v>1</v>
      </c>
      <c r="C191" s="19">
        <f t="shared" si="60"/>
        <v>0</v>
      </c>
      <c r="D191" s="19">
        <f t="shared" si="58"/>
        <v>10.025621247224322</v>
      </c>
      <c r="E191" s="18"/>
      <c r="F191" s="18"/>
      <c r="G191" s="18"/>
    </row>
    <row r="192" spans="1:7" ht="12.75">
      <c r="A192" s="19">
        <f t="shared" si="61"/>
        <v>0.12005514968350303</v>
      </c>
      <c r="B192" s="48">
        <f t="shared" si="59"/>
        <v>1</v>
      </c>
      <c r="C192" s="19">
        <f t="shared" si="60"/>
        <v>0</v>
      </c>
      <c r="D192" s="19">
        <f t="shared" si="58"/>
        <v>10.031227372012568</v>
      </c>
      <c r="E192" s="18"/>
      <c r="F192" s="18"/>
      <c r="G192" s="18"/>
    </row>
    <row r="193" spans="1:7" ht="12.75">
      <c r="A193" s="19">
        <f t="shared" si="61"/>
        <v>0.14326597051350495</v>
      </c>
      <c r="B193" s="48">
        <f t="shared" si="59"/>
        <v>1</v>
      </c>
      <c r="C193" s="19">
        <f t="shared" si="60"/>
        <v>0</v>
      </c>
      <c r="D193" s="19">
        <f t="shared" si="58"/>
        <v>10.03725177580784</v>
      </c>
      <c r="E193" s="18"/>
      <c r="F193" s="18"/>
      <c r="G193" s="18"/>
    </row>
    <row r="194" spans="1:7" ht="12.75">
      <c r="A194" s="19">
        <f t="shared" si="61"/>
        <v>0.16792292428199573</v>
      </c>
      <c r="B194" s="48">
        <f t="shared" si="59"/>
        <v>1</v>
      </c>
      <c r="C194" s="19">
        <f t="shared" si="60"/>
        <v>0</v>
      </c>
      <c r="D194" s="19">
        <f t="shared" si="58"/>
        <v>10.043646951858898</v>
      </c>
      <c r="E194" s="18"/>
      <c r="F194" s="18"/>
      <c r="G194" s="18"/>
    </row>
    <row r="195" spans="1:7" ht="12.75">
      <c r="A195" s="19">
        <f t="shared" si="61"/>
        <v>0.19383535077938183</v>
      </c>
      <c r="B195" s="48">
        <f t="shared" si="59"/>
        <v>1</v>
      </c>
      <c r="C195" s="19">
        <f t="shared" si="60"/>
        <v>0</v>
      </c>
      <c r="D195" s="19">
        <f t="shared" si="58"/>
        <v>10.050362684422176</v>
      </c>
      <c r="E195" s="18"/>
      <c r="F195" s="18"/>
      <c r="G195" s="18"/>
    </row>
    <row r="196" spans="1:7" ht="12.75">
      <c r="A196" s="19">
        <f t="shared" si="61"/>
        <v>0.22080334056903203</v>
      </c>
      <c r="B196" s="48">
        <f t="shared" si="59"/>
        <v>1</v>
      </c>
      <c r="C196" s="19">
        <f t="shared" si="60"/>
        <v>0</v>
      </c>
      <c r="D196" s="19">
        <f t="shared" si="58"/>
        <v>10.057346478027341</v>
      </c>
      <c r="E196" s="18"/>
      <c r="F196" s="18"/>
      <c r="G196" s="18"/>
    </row>
    <row r="197" spans="1:7" ht="12.75">
      <c r="A197" s="19">
        <f t="shared" si="61"/>
        <v>0.24861933805087352</v>
      </c>
      <c r="B197" s="48">
        <f t="shared" si="59"/>
        <v>1</v>
      </c>
      <c r="C197" s="19">
        <f t="shared" si="60"/>
        <v>0</v>
      </c>
      <c r="D197" s="19">
        <f t="shared" si="58"/>
        <v>10.064543998779028</v>
      </c>
      <c r="E197" s="18"/>
      <c r="F197" s="18"/>
      <c r="G197" s="18"/>
    </row>
    <row r="198" spans="1:7" ht="12.75">
      <c r="A198" s="19">
        <f t="shared" si="61"/>
        <v>0.2770697903169269</v>
      </c>
      <c r="B198" s="48">
        <f t="shared" si="59"/>
        <v>1</v>
      </c>
      <c r="C198" s="19">
        <f t="shared" si="60"/>
        <v>0</v>
      </c>
      <c r="D198" s="19">
        <f t="shared" si="58"/>
        <v>10.071899523090686</v>
      </c>
      <c r="E198" s="18"/>
      <c r="F198" s="18"/>
      <c r="G198" s="18"/>
    </row>
    <row r="199" spans="1:7" ht="12.75">
      <c r="A199" s="19">
        <f t="shared" si="61"/>
        <v>0.30593682722257043</v>
      </c>
      <c r="B199" s="48">
        <f t="shared" si="59"/>
        <v>1</v>
      </c>
      <c r="C199" s="19">
        <f t="shared" si="60"/>
        <v>0</v>
      </c>
      <c r="D199" s="19">
        <f t="shared" si="58"/>
        <v>10.079356389418665</v>
      </c>
      <c r="E199" s="18"/>
      <c r="F199" s="18"/>
      <c r="G199" s="18"/>
    </row>
    <row r="200" spans="1:7" ht="12.75">
      <c r="A200" s="19">
        <f t="shared" si="61"/>
        <v>0.334999958335415</v>
      </c>
      <c r="B200" s="48">
        <f t="shared" si="59"/>
        <v>1</v>
      </c>
      <c r="C200" s="19">
        <f t="shared" si="60"/>
        <v>0</v>
      </c>
      <c r="D200" s="19">
        <f t="shared" si="58"/>
        <v>10.086857448797517</v>
      </c>
      <c r="E200" s="18"/>
      <c r="F200" s="18"/>
      <c r="G200" s="18"/>
    </row>
    <row r="201" spans="1:7" ht="12.75">
      <c r="A201" s="19">
        <f t="shared" si="61"/>
        <v>0.36403777281016403</v>
      </c>
      <c r="B201" s="48">
        <f t="shared" si="59"/>
        <v>1</v>
      </c>
      <c r="C201" s="19">
        <f t="shared" si="60"/>
        <v>0</v>
      </c>
      <c r="D201" s="19">
        <f t="shared" si="58"/>
        <v>10.094345510259469</v>
      </c>
      <c r="E201" s="18"/>
      <c r="F201" s="18"/>
      <c r="G201" s="18"/>
    </row>
    <row r="202" spans="1:7" ht="12.75">
      <c r="A202" s="19">
        <f t="shared" si="61"/>
        <v>0.392829628751444</v>
      </c>
      <c r="B202" s="48">
        <f t="shared" si="59"/>
        <v>1</v>
      </c>
      <c r="C202" s="19">
        <f t="shared" si="60"/>
        <v>0</v>
      </c>
      <c r="D202" s="19">
        <f t="shared" si="58"/>
        <v>10.101763777540718</v>
      </c>
      <c r="E202" s="18"/>
      <c r="F202" s="18"/>
      <c r="G202" s="18"/>
    </row>
    <row r="203" spans="1:7" ht="12.75">
      <c r="A203" s="19">
        <f t="shared" si="61"/>
        <v>0.42115731924664485</v>
      </c>
      <c r="B203" s="48">
        <f t="shared" si="59"/>
        <v>1</v>
      </c>
      <c r="C203" s="19">
        <f t="shared" si="60"/>
        <v>0</v>
      </c>
      <c r="D203" s="19">
        <f t="shared" si="58"/>
        <v>10.109056273822716</v>
      </c>
      <c r="E203" s="18"/>
      <c r="F203" s="18"/>
      <c r="G203" s="18"/>
    </row>
    <row r="204" spans="1:7" ht="12.75">
      <c r="A204" s="19">
        <f t="shared" si="61"/>
        <v>0.4488067029555095</v>
      </c>
      <c r="B204" s="48">
        <f t="shared" si="59"/>
        <v>1</v>
      </c>
      <c r="C204" s="19">
        <f t="shared" si="60"/>
        <v>0</v>
      </c>
      <c r="D204" s="19">
        <f t="shared" si="58"/>
        <v>10.116168251616797</v>
      </c>
      <c r="E204" s="18"/>
      <c r="F204" s="18"/>
      <c r="G204" s="18"/>
    </row>
    <row r="205" spans="1:7" ht="12.75">
      <c r="A205" s="19">
        <f t="shared" si="61"/>
        <v>0.4755692879119463</v>
      </c>
      <c r="B205" s="48">
        <f t="shared" si="59"/>
        <v>1</v>
      </c>
      <c r="C205" s="19">
        <f t="shared" si="60"/>
        <v>0</v>
      </c>
      <c r="D205" s="19">
        <f t="shared" si="58"/>
        <v>10.123046585264841</v>
      </c>
      <c r="E205" s="18"/>
      <c r="F205" s="18"/>
      <c r="G205" s="18"/>
    </row>
    <row r="206" spans="1:7" ht="12.75">
      <c r="A206" s="19">
        <f t="shared" si="61"/>
        <v>0.5012437580059567</v>
      </c>
      <c r="B206" s="48">
        <f t="shared" si="59"/>
        <v>1</v>
      </c>
      <c r="C206" s="19">
        <f t="shared" si="60"/>
        <v>0</v>
      </c>
      <c r="D206" s="19">
        <f t="shared" si="58"/>
        <v>10.129640143887455</v>
      </c>
      <c r="E206" s="18"/>
      <c r="F206" s="18"/>
      <c r="G206" s="18"/>
    </row>
    <row r="207" spans="1:7" ht="12.75">
      <c r="A207" s="19">
        <f t="shared" si="61"/>
        <v>0.5256374324522877</v>
      </c>
      <c r="B207" s="48">
        <f t="shared" si="59"/>
        <v>1</v>
      </c>
      <c r="C207" s="19">
        <f t="shared" si="60"/>
        <v>0</v>
      </c>
      <c r="D207" s="19">
        <f t="shared" si="58"/>
        <v>10.135900142956384</v>
      </c>
      <c r="E207" s="18"/>
      <c r="F207" s="18"/>
      <c r="G207" s="18"/>
    </row>
    <row r="208" spans="1:7" ht="12.75">
      <c r="A208" s="19">
        <f t="shared" si="61"/>
        <v>0.5485676493999847</v>
      </c>
      <c r="B208" s="48">
        <f t="shared" si="59"/>
        <v>1</v>
      </c>
      <c r="C208" s="19">
        <f t="shared" si="60"/>
        <v>0</v>
      </c>
      <c r="D208" s="19">
        <f t="shared" si="58"/>
        <v>10.141780472992023</v>
      </c>
      <c r="E208" s="18"/>
      <c r="F208" s="18"/>
      <c r="G208" s="18"/>
    </row>
    <row r="209" spans="1:7" ht="12.75">
      <c r="A209" s="19">
        <f t="shared" si="61"/>
        <v>0.5698630656812517</v>
      </c>
      <c r="B209" s="48">
        <f t="shared" si="59"/>
        <v>1</v>
      </c>
      <c r="C209" s="19">
        <f t="shared" si="60"/>
        <v>0</v>
      </c>
      <c r="D209" s="19">
        <f t="shared" si="58"/>
        <v>10.147238004185331</v>
      </c>
      <c r="E209" s="18"/>
      <c r="F209" s="18"/>
      <c r="G209" s="18"/>
    </row>
    <row r="210" spans="1:7" ht="12.75">
      <c r="A210" s="19">
        <f t="shared" si="61"/>
        <v>0.589364865524189</v>
      </c>
      <c r="B210" s="48">
        <f t="shared" si="59"/>
        <v>1</v>
      </c>
      <c r="C210" s="19">
        <f t="shared" si="60"/>
        <v>0</v>
      </c>
      <c r="D210" s="19">
        <f t="shared" si="58"/>
        <v>10.152232866010642</v>
      </c>
      <c r="E210" s="18"/>
      <c r="F210" s="18"/>
      <c r="G210" s="18"/>
    </row>
    <row r="211" spans="1:7" ht="12.75">
      <c r="A211" s="19">
        <f t="shared" si="61"/>
        <v>0.6069278718570164</v>
      </c>
      <c r="B211" s="48">
        <f t="shared" si="59"/>
        <v>1</v>
      </c>
      <c r="C211" s="19">
        <f t="shared" si="60"/>
        <v>0</v>
      </c>
      <c r="D211" s="19">
        <f t="shared" si="58"/>
        <v>10.156728701130863</v>
      </c>
      <c r="E211" s="18"/>
      <c r="F211" s="18"/>
      <c r="G211" s="18"/>
    </row>
    <row r="212" spans="1:7" ht="12.75">
      <c r="A212" s="19">
        <f t="shared" si="61"/>
        <v>0.6224215545996911</v>
      </c>
      <c r="B212" s="48">
        <f t="shared" si="59"/>
        <v>1</v>
      </c>
      <c r="C212" s="19">
        <f t="shared" si="60"/>
        <v>0</v>
      </c>
      <c r="D212" s="19">
        <f t="shared" si="58"/>
        <v>10.160692893095867</v>
      </c>
      <c r="E212" s="18"/>
      <c r="F212" s="18"/>
      <c r="G212" s="18"/>
    </row>
    <row r="213" spans="1:7" ht="12.75">
      <c r="A213" s="19">
        <f t="shared" si="61"/>
        <v>0.6357309310721131</v>
      </c>
      <c r="B213" s="48">
        <f t="shared" si="59"/>
        <v>1</v>
      </c>
      <c r="C213" s="19">
        <f t="shared" si="60"/>
        <v>0</v>
      </c>
      <c r="D213" s="19">
        <f t="shared" si="58"/>
        <v>10.164096767500334</v>
      </c>
      <c r="E213" s="18"/>
      <c r="F213" s="18"/>
      <c r="G213" s="18"/>
    </row>
    <row r="214" spans="1:7" ht="12.75">
      <c r="A214" s="19">
        <f t="shared" si="61"/>
        <v>0.6467573543411239</v>
      </c>
      <c r="B214" s="48">
        <f t="shared" si="59"/>
        <v>1</v>
      </c>
      <c r="C214" s="19">
        <f t="shared" si="60"/>
        <v>0</v>
      </c>
      <c r="D214" s="19">
        <f t="shared" si="58"/>
        <v>10.166915766398127</v>
      </c>
      <c r="E214" s="18"/>
      <c r="F214" s="18"/>
      <c r="G214" s="18"/>
    </row>
    <row r="215" spans="1:7" ht="12.75">
      <c r="A215" s="19">
        <f t="shared" si="61"/>
        <v>0.6554191859825547</v>
      </c>
      <c r="B215" s="48">
        <f t="shared" si="59"/>
        <v>1</v>
      </c>
      <c r="C215" s="19">
        <f t="shared" si="60"/>
        <v>0</v>
      </c>
      <c r="D215" s="19">
        <f t="shared" si="58"/>
        <v>10.169129595869348</v>
      </c>
      <c r="E215" s="18"/>
      <c r="F215" s="18"/>
      <c r="G215" s="18"/>
    </row>
    <row r="216" spans="1:7" ht="12.75">
      <c r="A216" s="19">
        <f t="shared" si="61"/>
        <v>0.6616523503500282</v>
      </c>
      <c r="B216" s="48">
        <f t="shared" si="59"/>
        <v>1</v>
      </c>
      <c r="C216" s="19">
        <f t="shared" si="60"/>
        <v>0</v>
      </c>
      <c r="D216" s="19">
        <f t="shared" si="58"/>
        <v>10.170722346705787</v>
      </c>
      <c r="E216" s="18"/>
      <c r="F216" s="18"/>
      <c r="G216" s="18"/>
    </row>
    <row r="217" spans="1:7" ht="12.75">
      <c r="A217" s="19">
        <f t="shared" si="61"/>
        <v>0.6654107680245266</v>
      </c>
      <c r="B217" s="48">
        <f t="shared" si="59"/>
        <v>1</v>
      </c>
      <c r="C217" s="19">
        <f t="shared" si="60"/>
        <v>0</v>
      </c>
      <c r="D217" s="19">
        <f t="shared" si="58"/>
        <v>10.171682588224257</v>
      </c>
      <c r="E217" s="18"/>
      <c r="F217" s="18"/>
      <c r="G217" s="18"/>
    </row>
    <row r="218" spans="1:7" ht="12.75">
      <c r="A218" s="19">
        <f t="shared" si="61"/>
        <v>0.6666666667963443</v>
      </c>
      <c r="B218" s="48">
        <f t="shared" si="59"/>
        <v>1</v>
      </c>
      <c r="C218" s="19">
        <f t="shared" si="60"/>
        <v>0</v>
      </c>
      <c r="D218" s="19">
        <f t="shared" si="58"/>
        <v>10.17200343527148</v>
      </c>
      <c r="E218" s="18"/>
      <c r="F218" s="18"/>
      <c r="G218" s="18"/>
    </row>
    <row r="219" spans="1:7" ht="12.75">
      <c r="A219" s="19">
        <f>C60</f>
        <v>2.0012554576472516E-09</v>
      </c>
      <c r="B219" s="48">
        <f t="shared" si="59"/>
        <v>1</v>
      </c>
      <c r="C219" s="19">
        <f t="shared" si="60"/>
        <v>0</v>
      </c>
      <c r="D219" s="19">
        <f aca="true" t="shared" si="62" ref="D219:D255">C101</f>
        <v>10.000000000521482</v>
      </c>
      <c r="E219" s="18"/>
      <c r="F219" s="18"/>
      <c r="G219" s="18"/>
    </row>
    <row r="220" spans="1:7" ht="12.75">
      <c r="A220" s="19">
        <f>C61</f>
        <v>0.006675264694446052</v>
      </c>
      <c r="B220" s="48">
        <f t="shared" si="59"/>
        <v>1</v>
      </c>
      <c r="C220" s="19">
        <f t="shared" si="60"/>
        <v>0</v>
      </c>
      <c r="D220" s="19">
        <f t="shared" si="62"/>
        <v>10.001739244230304</v>
      </c>
      <c r="E220" s="18"/>
      <c r="F220" s="18"/>
      <c r="G220" s="18"/>
    </row>
    <row r="221" spans="1:7" ht="12.75">
      <c r="A221" s="19">
        <f aca="true" t="shared" si="63" ref="A221:A255">C62</f>
        <v>0.02664185770273164</v>
      </c>
      <c r="B221" s="48">
        <f t="shared" si="59"/>
        <v>1</v>
      </c>
      <c r="C221" s="19">
        <f t="shared" si="60"/>
        <v>0</v>
      </c>
      <c r="D221" s="19">
        <f t="shared" si="62"/>
        <v>10.006939474234759</v>
      </c>
      <c r="E221" s="18"/>
      <c r="F221" s="18"/>
      <c r="G221" s="18"/>
    </row>
    <row r="222" spans="1:7" ht="12.75">
      <c r="A222" s="19">
        <f t="shared" si="63"/>
        <v>0.059722933774638186</v>
      </c>
      <c r="B222" s="48">
        <f t="shared" si="59"/>
        <v>1</v>
      </c>
      <c r="C222" s="19">
        <f t="shared" si="60"/>
        <v>0</v>
      </c>
      <c r="D222" s="19">
        <f t="shared" si="62"/>
        <v>10.01554847949236</v>
      </c>
      <c r="E222" s="18"/>
      <c r="F222" s="18"/>
      <c r="G222" s="18"/>
    </row>
    <row r="223" spans="1:7" ht="12.75">
      <c r="A223" s="19">
        <f t="shared" si="63"/>
        <v>0.10562625799418394</v>
      </c>
      <c r="B223" s="48">
        <f t="shared" si="59"/>
        <v>1</v>
      </c>
      <c r="C223" s="19">
        <f t="shared" si="60"/>
        <v>0</v>
      </c>
      <c r="D223" s="19">
        <f t="shared" si="62"/>
        <v>10.027480224054253</v>
      </c>
      <c r="E223" s="18"/>
      <c r="F223" s="18"/>
      <c r="G223" s="18"/>
    </row>
    <row r="224" spans="1:7" ht="12.75">
      <c r="A224" s="19">
        <f t="shared" si="63"/>
        <v>0.16394789954292222</v>
      </c>
      <c r="B224" s="48">
        <f t="shared" si="59"/>
        <v>1</v>
      </c>
      <c r="C224" s="19">
        <f t="shared" si="60"/>
        <v>0</v>
      </c>
      <c r="D224" s="19">
        <f t="shared" si="62"/>
        <v>10.042616283801776</v>
      </c>
      <c r="E224" s="18"/>
      <c r="F224" s="18"/>
      <c r="G224" s="18"/>
    </row>
    <row r="225" spans="1:7" ht="12.75">
      <c r="A225" s="19">
        <f t="shared" si="63"/>
        <v>0.23417727238846572</v>
      </c>
      <c r="B225" s="48">
        <f t="shared" si="59"/>
        <v>1</v>
      </c>
      <c r="C225" s="19">
        <f t="shared" si="60"/>
        <v>0</v>
      </c>
      <c r="D225" s="19">
        <f t="shared" si="62"/>
        <v>10.060807790496742</v>
      </c>
      <c r="E225" s="18"/>
      <c r="F225" s="18"/>
      <c r="G225" s="18"/>
    </row>
    <row r="226" spans="1:7" ht="12.75">
      <c r="A226" s="19">
        <f t="shared" si="63"/>
        <v>0.3157033999653673</v>
      </c>
      <c r="B226" s="48">
        <f t="shared" si="59"/>
        <v>1</v>
      </c>
      <c r="C226" s="19">
        <f t="shared" si="60"/>
        <v>0</v>
      </c>
      <c r="D226" s="19">
        <f t="shared" si="62"/>
        <v>10.081877819292526</v>
      </c>
      <c r="E226" s="18"/>
      <c r="F226" s="18"/>
      <c r="G226" s="18"/>
    </row>
    <row r="227" spans="1:7" ht="12.75">
      <c r="A227" s="19">
        <f t="shared" si="63"/>
        <v>0.40782225604956446</v>
      </c>
      <c r="B227" s="48">
        <f t="shared" si="59"/>
        <v>1</v>
      </c>
      <c r="C227" s="19">
        <f t="shared" si="60"/>
        <v>0</v>
      </c>
      <c r="D227" s="19">
        <f t="shared" si="62"/>
        <v>10.105624144635055</v>
      </c>
      <c r="E227" s="18"/>
      <c r="F227" s="18"/>
      <c r="G227" s="18"/>
    </row>
    <row r="228" spans="1:7" ht="12.75">
      <c r="A228" s="19">
        <f t="shared" si="63"/>
        <v>0.5097450157607261</v>
      </c>
      <c r="B228" s="48">
        <f t="shared" si="59"/>
        <v>1</v>
      </c>
      <c r="C228" s="19">
        <f t="shared" si="60"/>
        <v>0</v>
      </c>
      <c r="D228" s="19">
        <f t="shared" si="62"/>
        <v>10.131822281745231</v>
      </c>
      <c r="E228" s="18"/>
      <c r="F228" s="18"/>
      <c r="G228" s="18"/>
    </row>
    <row r="229" spans="1:7" ht="12.75">
      <c r="A229" s="19">
        <f t="shared" si="63"/>
        <v>0.6206070393643515</v>
      </c>
      <c r="B229" s="48">
        <f t="shared" si="59"/>
        <v>1</v>
      </c>
      <c r="C229" s="19">
        <f t="shared" si="60"/>
        <v>0</v>
      </c>
      <c r="D229" s="19">
        <f t="shared" si="62"/>
        <v>10.160228727293797</v>
      </c>
      <c r="E229" s="18"/>
      <c r="F229" s="18"/>
      <c r="G229" s="18"/>
    </row>
    <row r="230" spans="1:7" ht="12.75">
      <c r="A230" s="19">
        <f t="shared" si="63"/>
        <v>0.739477407239632</v>
      </c>
      <c r="B230" s="48">
        <f t="shared" si="59"/>
        <v>1</v>
      </c>
      <c r="C230" s="19">
        <f t="shared" si="60"/>
        <v>0</v>
      </c>
      <c r="D230" s="19">
        <f t="shared" si="62"/>
        <v>10.190584313312206</v>
      </c>
      <c r="E230" s="18"/>
      <c r="F230" s="18"/>
      <c r="G230" s="18"/>
    </row>
    <row r="231" spans="1:7" ht="12.75">
      <c r="A231" s="19">
        <f t="shared" si="63"/>
        <v>0.8653688265718884</v>
      </c>
      <c r="B231" s="48">
        <f t="shared" si="59"/>
        <v>1</v>
      </c>
      <c r="C231" s="19">
        <f t="shared" si="60"/>
        <v>0</v>
      </c>
      <c r="D231" s="19">
        <f t="shared" si="62"/>
        <v>10.222617592424385</v>
      </c>
      <c r="E231" s="18"/>
      <c r="F231" s="18"/>
      <c r="G231" s="18"/>
    </row>
    <row r="232" spans="1:7" ht="12.75">
      <c r="A232" s="19">
        <f t="shared" si="63"/>
        <v>0.9972477382394492</v>
      </c>
      <c r="B232" s="48">
        <f t="shared" si="59"/>
        <v>1</v>
      </c>
      <c r="C232" s="19">
        <f t="shared" si="60"/>
        <v>0</v>
      </c>
      <c r="D232" s="19">
        <f t="shared" si="62"/>
        <v>10.256048179536261</v>
      </c>
      <c r="E232" s="18"/>
      <c r="F232" s="18"/>
      <c r="G232" s="18"/>
    </row>
    <row r="233" spans="1:7" ht="12.75">
      <c r="A233" s="19">
        <f t="shared" si="63"/>
        <v>1.134044464977908</v>
      </c>
      <c r="B233" s="48">
        <f t="shared" si="59"/>
        <v>1.134044464977908</v>
      </c>
      <c r="C233" s="19">
        <f t="shared" si="60"/>
        <v>0.12579041527573534</v>
      </c>
      <c r="D233" s="19">
        <f t="shared" si="62"/>
        <v>10.290589984460091</v>
      </c>
      <c r="E233" s="18"/>
      <c r="F233" s="18"/>
      <c r="G233" s="18"/>
    </row>
    <row r="234" spans="1:7" ht="12.75">
      <c r="A234" s="19">
        <f t="shared" si="63"/>
        <v>1.2746632580772814</v>
      </c>
      <c r="B234" s="48">
        <f t="shared" si="59"/>
        <v>1.2746632580772814</v>
      </c>
      <c r="C234" s="19">
        <f t="shared" si="60"/>
        <v>0.24268203241491856</v>
      </c>
      <c r="D234" s="19">
        <f t="shared" si="62"/>
        <v>10.32595428080835</v>
      </c>
      <c r="E234" s="18"/>
      <c r="F234" s="18"/>
      <c r="G234" s="18"/>
    </row>
    <row r="235" spans="1:7" ht="12.75">
      <c r="A235" s="19">
        <f t="shared" si="63"/>
        <v>1.4179921184242932</v>
      </c>
      <c r="B235" s="48">
        <f t="shared" si="59"/>
        <v>1.4179921184242932</v>
      </c>
      <c r="C235" s="19">
        <f t="shared" si="60"/>
        <v>0.3492418698605629</v>
      </c>
      <c r="D235" s="19">
        <f t="shared" si="62"/>
        <v>10.361852568113912</v>
      </c>
      <c r="E235" s="18"/>
      <c r="F235" s="18"/>
      <c r="G235" s="18"/>
    </row>
    <row r="236" spans="1:7" ht="12.75">
      <c r="A236" s="19">
        <f t="shared" si="63"/>
        <v>1.5629122875193544</v>
      </c>
      <c r="B236" s="48">
        <f t="shared" si="59"/>
        <v>1.5629122875193544</v>
      </c>
      <c r="C236" s="19">
        <f t="shared" si="60"/>
        <v>0.44655093183482036</v>
      </c>
      <c r="D236" s="19">
        <f t="shared" si="62"/>
        <v>10.39799919583813</v>
      </c>
      <c r="E236" s="18"/>
      <c r="F236" s="18"/>
      <c r="G236" s="18"/>
    </row>
    <row r="237" spans="1:7" ht="12.75">
      <c r="A237" s="19">
        <f t="shared" si="63"/>
        <v>1.7083073241679791</v>
      </c>
      <c r="B237" s="48">
        <f t="shared" si="59"/>
        <v>1.7083073241679791</v>
      </c>
      <c r="C237" s="19">
        <f t="shared" si="60"/>
        <v>0.535503011363182</v>
      </c>
      <c r="D237" s="19">
        <f t="shared" si="62"/>
        <v>10.434113729142238</v>
      </c>
      <c r="E237" s="18"/>
      <c r="F237" s="18"/>
      <c r="G237" s="18"/>
    </row>
    <row r="238" spans="1:7" ht="12.75">
      <c r="A238" s="19">
        <f t="shared" si="63"/>
        <v>1.8530717020213436</v>
      </c>
      <c r="B238" s="48">
        <f t="shared" si="59"/>
        <v>1.8530717020213436</v>
      </c>
      <c r="C238" s="19">
        <f t="shared" si="60"/>
        <v>0.6168446416551499</v>
      </c>
      <c r="D238" s="19">
        <f t="shared" si="62"/>
        <v>10.469923046577412</v>
      </c>
      <c r="E238" s="18"/>
      <c r="F238" s="18"/>
      <c r="G238" s="18"/>
    </row>
    <row r="239" spans="1:7" ht="12.75">
      <c r="A239" s="19">
        <f t="shared" si="63"/>
        <v>1.9961188813517992</v>
      </c>
      <c r="B239" s="48">
        <f t="shared" si="59"/>
        <v>1.9961188813517992</v>
      </c>
      <c r="C239" s="19">
        <f t="shared" si="60"/>
        <v>0.6912047359111486</v>
      </c>
      <c r="D239" s="19">
        <f t="shared" si="62"/>
        <v>10.505163168884762</v>
      </c>
      <c r="E239" s="18"/>
      <c r="F239" s="18"/>
      <c r="G239" s="18"/>
    </row>
    <row r="240" spans="1:7" ht="12.75">
      <c r="A240" s="19">
        <f t="shared" si="63"/>
        <v>2.136388824914963</v>
      </c>
      <c r="B240" s="48">
        <f t="shared" si="59"/>
        <v>2.136388824914963</v>
      </c>
      <c r="C240" s="19">
        <f t="shared" si="60"/>
        <v>0.7591169386679641</v>
      </c>
      <c r="D240" s="19">
        <f t="shared" si="62"/>
        <v>10.539580825708505</v>
      </c>
      <c r="E240" s="18"/>
      <c r="F240" s="18"/>
      <c r="G240" s="18"/>
    </row>
    <row r="241" spans="1:7" ht="12.75">
      <c r="A241" s="19">
        <f t="shared" si="63"/>
        <v>2.2728549421625566</v>
      </c>
      <c r="B241" s="48">
        <f t="shared" si="59"/>
        <v>2.2728549421625566</v>
      </c>
      <c r="C241" s="19">
        <f t="shared" si="60"/>
        <v>0.821036725043624</v>
      </c>
      <c r="D241" s="19">
        <f t="shared" si="62"/>
        <v>10.572934773144658</v>
      </c>
      <c r="E241" s="18"/>
      <c r="F241" s="18"/>
      <c r="G241" s="18"/>
    </row>
    <row r="242" spans="1:7" ht="12.75">
      <c r="A242" s="19">
        <f t="shared" si="63"/>
        <v>2.4045304582766334</v>
      </c>
      <c r="B242" s="48">
        <f t="shared" si="59"/>
        <v>2.4045304582766334</v>
      </c>
      <c r="C242" s="19">
        <f t="shared" si="60"/>
        <v>0.8773546488529538</v>
      </c>
      <c r="D242" s="19">
        <f t="shared" si="62"/>
        <v>10.604996879697858</v>
      </c>
      <c r="E242" s="18"/>
      <c r="F242" s="18"/>
      <c r="G242" s="18"/>
    </row>
    <row r="243" spans="1:7" ht="12.75">
      <c r="A243" s="19">
        <f t="shared" si="63"/>
        <v>2.5304742144719823</v>
      </c>
      <c r="B243" s="48">
        <f t="shared" si="59"/>
        <v>2.5304742144719823</v>
      </c>
      <c r="C243" s="19">
        <f t="shared" si="60"/>
        <v>0.928406721725584</v>
      </c>
      <c r="D243" s="19">
        <f t="shared" si="62"/>
        <v>10.635553001493063</v>
      </c>
      <c r="E243" s="18"/>
      <c r="F243" s="18"/>
      <c r="G243" s="18"/>
    </row>
    <row r="244" spans="1:7" ht="12.75">
      <c r="A244" s="19">
        <f t="shared" si="63"/>
        <v>2.6497959138355043</v>
      </c>
      <c r="B244" s="48">
        <f t="shared" si="59"/>
        <v>2.6497959138355043</v>
      </c>
      <c r="C244" s="19">
        <f t="shared" si="60"/>
        <v>0.9744826233854481</v>
      </c>
      <c r="D244" s="19">
        <f t="shared" si="62"/>
        <v>10.66440366962745</v>
      </c>
      <c r="E244" s="18"/>
      <c r="F244" s="18"/>
      <c r="G244" s="18"/>
    </row>
    <row r="245" spans="1:7" ht="12.75">
      <c r="A245" s="19">
        <f t="shared" si="63"/>
        <v>2.7616608327866743</v>
      </c>
      <c r="B245" s="48">
        <f t="shared" si="59"/>
        <v>2.7616608327866743</v>
      </c>
      <c r="C245" s="19">
        <f t="shared" si="60"/>
        <v>1.0158322497591838</v>
      </c>
      <c r="D245" s="19">
        <f t="shared" si="62"/>
        <v>10.691364613517244</v>
      </c>
      <c r="E245" s="18"/>
      <c r="F245" s="18"/>
      <c r="G245" s="18"/>
    </row>
    <row r="246" spans="1:7" ht="12.75">
      <c r="A246" s="19">
        <f t="shared" si="63"/>
        <v>2.8652940222477064</v>
      </c>
      <c r="B246" s="48">
        <f t="shared" si="59"/>
        <v>2.8652940222477064</v>
      </c>
      <c r="C246" s="19">
        <f t="shared" si="60"/>
        <v>1.0526709704674493</v>
      </c>
      <c r="D246" s="19">
        <f t="shared" si="62"/>
        <v>10.716267144173013</v>
      </c>
      <c r="E246" s="18"/>
      <c r="F246" s="18"/>
      <c r="G246" s="18"/>
    </row>
    <row r="247" spans="1:7" ht="12.75">
      <c r="A247" s="19">
        <f t="shared" si="63"/>
        <v>2.959984025023565</v>
      </c>
      <c r="B247" s="48">
        <f aca="true" t="shared" si="64" ref="B247:B310">IF(A247&lt;$C$180,$C$180,A247)</f>
        <v>2.959984025023565</v>
      </c>
      <c r="C247" s="19">
        <f aca="true" t="shared" si="65" ref="C247:C310">LN(B247)</f>
        <v>1.0851838713699071</v>
      </c>
      <c r="D247" s="19">
        <f t="shared" si="62"/>
        <v>10.73895842069893</v>
      </c>
      <c r="E247" s="18"/>
      <c r="F247" s="18"/>
      <c r="G247" s="18"/>
    </row>
    <row r="248" spans="1:7" ht="12.75">
      <c r="A248" s="19">
        <f t="shared" si="63"/>
        <v>3.045086136941186</v>
      </c>
      <c r="B248" s="48">
        <f t="shared" si="64"/>
        <v>3.045086136941186</v>
      </c>
      <c r="C248" s="19">
        <f t="shared" si="65"/>
        <v>1.1135291887555838</v>
      </c>
      <c r="D248" s="19">
        <f t="shared" si="62"/>
        <v>10.75930162212047</v>
      </c>
      <c r="E248" s="18"/>
      <c r="F248" s="18"/>
      <c r="G248" s="18"/>
    </row>
    <row r="249" spans="1:7" ht="12.75">
      <c r="A249" s="19">
        <f t="shared" si="63"/>
        <v>3.12002523920197</v>
      </c>
      <c r="B249" s="48">
        <f t="shared" si="64"/>
        <v>3.12002523920197</v>
      </c>
      <c r="C249" s="19">
        <f t="shared" si="65"/>
        <v>1.137841091276482</v>
      </c>
      <c r="D249" s="19">
        <f t="shared" si="62"/>
        <v>10.777176045044447</v>
      </c>
      <c r="E249" s="18"/>
      <c r="F249" s="18"/>
      <c r="G249" s="18"/>
    </row>
    <row r="250" spans="1:7" ht="12.75">
      <c r="A250" s="19">
        <f t="shared" si="63"/>
        <v>3.18429822837152</v>
      </c>
      <c r="B250" s="48">
        <f t="shared" si="64"/>
        <v>3.18429822837152</v>
      </c>
      <c r="C250" s="19">
        <f t="shared" si="65"/>
        <v>1.1582319282854212</v>
      </c>
      <c r="D250" s="19">
        <f t="shared" si="62"/>
        <v>10.79247714576896</v>
      </c>
      <c r="E250" s="18"/>
      <c r="F250" s="18"/>
      <c r="G250" s="18"/>
    </row>
    <row r="251" spans="1:7" ht="12.75">
      <c r="A251" s="19">
        <f t="shared" si="63"/>
        <v>3.2374760686494852</v>
      </c>
      <c r="B251" s="48">
        <f t="shared" si="64"/>
        <v>3.2374760686494852</v>
      </c>
      <c r="C251" s="19">
        <f t="shared" si="65"/>
        <v>1.174794035075397</v>
      </c>
      <c r="D251" s="19">
        <f t="shared" si="62"/>
        <v>10.805116543388078</v>
      </c>
      <c r="E251" s="18"/>
      <c r="F251" s="18"/>
      <c r="G251" s="18"/>
    </row>
    <row r="252" spans="1:7" ht="12.75">
      <c r="A252" s="19">
        <f t="shared" si="63"/>
        <v>3.2792054886936306</v>
      </c>
      <c r="B252" s="48">
        <f t="shared" si="64"/>
        <v>3.2792054886936306</v>
      </c>
      <c r="C252" s="19">
        <f t="shared" si="65"/>
        <v>1.187601163997036</v>
      </c>
      <c r="D252" s="19">
        <f t="shared" si="62"/>
        <v>10.81502199825567</v>
      </c>
      <c r="E252" s="18"/>
      <c r="F252" s="18"/>
      <c r="G252" s="18"/>
    </row>
    <row r="253" spans="1:7" ht="12.75">
      <c r="A253" s="19">
        <f t="shared" si="63"/>
        <v>3.309210342450791</v>
      </c>
      <c r="B253" s="48">
        <f t="shared" si="64"/>
        <v>3.309210342450791</v>
      </c>
      <c r="C253" s="19">
        <f t="shared" si="65"/>
        <v>1.1967095936918712</v>
      </c>
      <c r="D253" s="19">
        <f t="shared" si="62"/>
        <v>10.822137377940708</v>
      </c>
      <c r="E253" s="18"/>
      <c r="F253" s="18"/>
      <c r="G253" s="18"/>
    </row>
    <row r="254" spans="1:7" ht="12.75">
      <c r="A254" s="19">
        <f t="shared" si="63"/>
        <v>3.3272926502907003</v>
      </c>
      <c r="B254" s="48">
        <f t="shared" si="64"/>
        <v>3.3272926502907003</v>
      </c>
      <c r="C254" s="19">
        <f t="shared" si="65"/>
        <v>1.2021589553833103</v>
      </c>
      <c r="D254" s="19">
        <f t="shared" si="62"/>
        <v>10.826422620562946</v>
      </c>
      <c r="E254" s="18"/>
      <c r="F254" s="18"/>
      <c r="G254" s="18"/>
    </row>
    <row r="255" spans="1:7" ht="12.75">
      <c r="A255" s="19">
        <f t="shared" si="63"/>
        <v>3.3333333332860646</v>
      </c>
      <c r="B255" s="48">
        <f t="shared" si="64"/>
        <v>3.3333333332860646</v>
      </c>
      <c r="C255" s="19">
        <f t="shared" si="65"/>
        <v>1.2039728043117555</v>
      </c>
      <c r="D255" s="19">
        <f t="shared" si="62"/>
        <v>10.827853703153302</v>
      </c>
      <c r="E255" s="18"/>
      <c r="F255" s="18"/>
      <c r="G255" s="18"/>
    </row>
    <row r="256" spans="1:7" ht="12.75">
      <c r="A256" s="19">
        <f>D60</f>
        <v>-6.68520054129355E-10</v>
      </c>
      <c r="B256" s="48">
        <f t="shared" si="64"/>
        <v>1</v>
      </c>
      <c r="C256" s="19">
        <f t="shared" si="65"/>
        <v>0</v>
      </c>
      <c r="D256" s="19">
        <f aca="true" t="shared" si="66" ref="D256:D292">D101</f>
        <v>9.9999999998258</v>
      </c>
      <c r="E256" s="18"/>
      <c r="F256" s="18"/>
      <c r="G256" s="18"/>
    </row>
    <row r="257" spans="1:7" ht="12.75">
      <c r="A257" s="19">
        <f>D61</f>
        <v>0.014090401780855188</v>
      </c>
      <c r="B257" s="48">
        <f t="shared" si="64"/>
        <v>1</v>
      </c>
      <c r="C257" s="19">
        <f t="shared" si="65"/>
        <v>0</v>
      </c>
      <c r="D257" s="19">
        <f t="shared" si="66"/>
        <v>10.003670854442175</v>
      </c>
      <c r="E257" s="18"/>
      <c r="F257" s="18"/>
      <c r="G257" s="18"/>
    </row>
    <row r="258" spans="1:7" ht="12.75">
      <c r="A258" s="19">
        <f aca="true" t="shared" si="67" ref="A258:A292">D62</f>
        <v>0.056214912829162245</v>
      </c>
      <c r="B258" s="48">
        <f t="shared" si="64"/>
        <v>1</v>
      </c>
      <c r="C258" s="19">
        <f t="shared" si="65"/>
        <v>0</v>
      </c>
      <c r="D258" s="19">
        <f t="shared" si="66"/>
        <v>10.014635957944853</v>
      </c>
      <c r="E258" s="18"/>
      <c r="F258" s="18"/>
      <c r="G258" s="18"/>
    </row>
    <row r="259" spans="1:7" ht="12.75">
      <c r="A259" s="19">
        <f t="shared" si="67"/>
        <v>0.12593631080083156</v>
      </c>
      <c r="B259" s="48">
        <f t="shared" si="64"/>
        <v>1</v>
      </c>
      <c r="C259" s="19">
        <f t="shared" si="65"/>
        <v>0</v>
      </c>
      <c r="D259" s="19">
        <f t="shared" si="66"/>
        <v>10.032754231592506</v>
      </c>
      <c r="E259" s="18"/>
      <c r="F259" s="18"/>
      <c r="G259" s="18"/>
    </row>
    <row r="260" spans="1:7" ht="12.75">
      <c r="A260" s="19">
        <f t="shared" si="67"/>
        <v>0.22253529777661524</v>
      </c>
      <c r="B260" s="48">
        <f t="shared" si="64"/>
        <v>1</v>
      </c>
      <c r="C260" s="19">
        <f t="shared" si="65"/>
        <v>0</v>
      </c>
      <c r="D260" s="19">
        <f t="shared" si="66"/>
        <v>10.057794804296957</v>
      </c>
      <c r="E260" s="18"/>
      <c r="F260" s="18"/>
      <c r="G260" s="18"/>
    </row>
    <row r="261" spans="1:7" ht="12.75">
      <c r="A261" s="19">
        <f t="shared" si="67"/>
        <v>0.3450241682163421</v>
      </c>
      <c r="B261" s="48">
        <f t="shared" si="64"/>
        <v>1</v>
      </c>
      <c r="C261" s="19">
        <f t="shared" si="65"/>
        <v>0</v>
      </c>
      <c r="D261" s="19">
        <f t="shared" si="66"/>
        <v>10.089443149159392</v>
      </c>
      <c r="E261" s="18"/>
      <c r="F261" s="18"/>
      <c r="G261" s="18"/>
    </row>
    <row r="262" spans="1:7" ht="12.75">
      <c r="A262" s="19">
        <f t="shared" si="67"/>
        <v>0.49216510010968645</v>
      </c>
      <c r="B262" s="48">
        <f t="shared" si="64"/>
        <v>1</v>
      </c>
      <c r="C262" s="19">
        <f t="shared" si="65"/>
        <v>0</v>
      </c>
      <c r="D262" s="19">
        <f t="shared" si="66"/>
        <v>10.127309191094087</v>
      </c>
      <c r="E262" s="18"/>
      <c r="F262" s="18"/>
      <c r="G262" s="18"/>
    </row>
    <row r="263" spans="1:7" ht="12.75">
      <c r="A263" s="19">
        <f t="shared" si="67"/>
        <v>0.6624923090482919</v>
      </c>
      <c r="B263" s="48">
        <f t="shared" si="64"/>
        <v>1</v>
      </c>
      <c r="C263" s="19">
        <f t="shared" si="65"/>
        <v>0</v>
      </c>
      <c r="D263" s="19">
        <f t="shared" si="66"/>
        <v>10.170936957721944</v>
      </c>
      <c r="E263" s="18"/>
      <c r="F263" s="18"/>
      <c r="G263" s="18"/>
    </row>
    <row r="264" spans="1:7" ht="12.75">
      <c r="A264" s="19">
        <f t="shared" si="67"/>
        <v>0.8543371951389982</v>
      </c>
      <c r="B264" s="48">
        <f t="shared" si="64"/>
        <v>1</v>
      </c>
      <c r="C264" s="19">
        <f t="shared" si="65"/>
        <v>0</v>
      </c>
      <c r="D264" s="19">
        <f t="shared" si="66"/>
        <v>10.219815293363382</v>
      </c>
      <c r="E264" s="18"/>
      <c r="F264" s="18"/>
      <c r="G264" s="18"/>
    </row>
    <row r="265" spans="1:7" ht="12.75">
      <c r="A265" s="19">
        <f t="shared" si="67"/>
        <v>1.0658555645670968</v>
      </c>
      <c r="B265" s="48">
        <f t="shared" si="64"/>
        <v>1.0658555645670968</v>
      </c>
      <c r="C265" s="19">
        <f t="shared" si="65"/>
        <v>0.06377782366225032</v>
      </c>
      <c r="D265" s="19">
        <f t="shared" si="66"/>
        <v>10.273389142731393</v>
      </c>
      <c r="E265" s="18"/>
      <c r="F265" s="18"/>
      <c r="G265" s="18"/>
    </row>
    <row r="266" spans="1:7" ht="12.75">
      <c r="A266" s="19">
        <f t="shared" si="67"/>
        <v>1.295056018175913</v>
      </c>
      <c r="B266" s="48">
        <f t="shared" si="64"/>
        <v>1.295056018175913</v>
      </c>
      <c r="C266" s="19">
        <f t="shared" si="65"/>
        <v>0.25855395149462923</v>
      </c>
      <c r="D266" s="19">
        <f t="shared" si="66"/>
        <v>10.33107093345687</v>
      </c>
      <c r="E266" s="18"/>
      <c r="F266" s="18"/>
      <c r="G266" s="18"/>
    </row>
    <row r="267" spans="1:7" ht="12.75">
      <c r="A267" s="19">
        <f t="shared" si="67"/>
        <v>1.5398286603143951</v>
      </c>
      <c r="B267" s="48">
        <f t="shared" si="64"/>
        <v>1.5398286603143951</v>
      </c>
      <c r="C267" s="19">
        <f t="shared" si="65"/>
        <v>0.4316711506996294</v>
      </c>
      <c r="D267" s="19">
        <f t="shared" si="66"/>
        <v>10.392251638204492</v>
      </c>
      <c r="E267" s="18"/>
      <c r="F267" s="18"/>
      <c r="G267" s="18"/>
    </row>
    <row r="268" spans="1:7" ht="12.75">
      <c r="A268" s="19">
        <f t="shared" si="67"/>
        <v>1.797973380564848</v>
      </c>
      <c r="B268" s="48">
        <f t="shared" si="64"/>
        <v>1.797973380564848</v>
      </c>
      <c r="C268" s="19">
        <f t="shared" si="65"/>
        <v>0.5866601309147207</v>
      </c>
      <c r="D268" s="19">
        <f t="shared" si="66"/>
        <v>10.456311169129965</v>
      </c>
      <c r="E268" s="18"/>
      <c r="F268" s="18"/>
      <c r="G268" s="18"/>
    </row>
    <row r="269" spans="1:7" ht="12.75">
      <c r="A269" s="19">
        <f t="shared" si="67"/>
        <v>2.067227085398435</v>
      </c>
      <c r="B269" s="48">
        <f t="shared" si="64"/>
        <v>2.067227085398435</v>
      </c>
      <c r="C269" s="19">
        <f t="shared" si="65"/>
        <v>0.7262081369769825</v>
      </c>
      <c r="D269" s="19">
        <f t="shared" si="66"/>
        <v>10.52262784046621</v>
      </c>
      <c r="E269" s="18"/>
      <c r="F269" s="18"/>
      <c r="G269" s="18"/>
    </row>
    <row r="270" spans="1:7" ht="12.75">
      <c r="A270" s="19">
        <f t="shared" si="67"/>
        <v>2.345289393165568</v>
      </c>
      <c r="B270" s="48">
        <f t="shared" si="64"/>
        <v>2.345289393165568</v>
      </c>
      <c r="C270" s="19">
        <f t="shared" si="65"/>
        <v>0.8524088028834171</v>
      </c>
      <c r="D270" s="19">
        <f t="shared" si="66"/>
        <v>10.590586720455757</v>
      </c>
      <c r="E270" s="18"/>
      <c r="F270" s="18"/>
      <c r="G270" s="18"/>
    </row>
    <row r="271" spans="1:7" ht="12.75">
      <c r="A271" s="19">
        <f t="shared" si="67"/>
        <v>2.6298464425762567</v>
      </c>
      <c r="B271" s="48">
        <f t="shared" si="64"/>
        <v>2.6298464425762567</v>
      </c>
      <c r="C271" s="19">
        <f t="shared" si="65"/>
        <v>0.9669254576319601</v>
      </c>
      <c r="D271" s="19">
        <f t="shared" si="66"/>
        <v>10.659586774570865</v>
      </c>
      <c r="E271" s="18"/>
      <c r="F271" s="18"/>
      <c r="G271" s="18"/>
    </row>
    <row r="272" spans="1:7" ht="12.75">
      <c r="A272" s="19">
        <f t="shared" si="67"/>
        <v>2.918592592883395</v>
      </c>
      <c r="B272" s="48">
        <f t="shared" si="64"/>
        <v>2.918592592883395</v>
      </c>
      <c r="C272" s="19">
        <f t="shared" si="65"/>
        <v>1.0711015113477174</v>
      </c>
      <c r="D272" s="19">
        <f t="shared" si="66"/>
        <v>10.729046772897753</v>
      </c>
      <c r="E272" s="18"/>
      <c r="F272" s="18"/>
      <c r="G272" s="18"/>
    </row>
    <row r="273" spans="1:7" ht="12.75">
      <c r="A273" s="19">
        <f t="shared" si="67"/>
        <v>3.2092499070576608</v>
      </c>
      <c r="B273" s="48">
        <f t="shared" si="64"/>
        <v>3.2092499070576608</v>
      </c>
      <c r="C273" s="19">
        <f t="shared" si="65"/>
        <v>1.166037236022132</v>
      </c>
      <c r="D273" s="19">
        <f t="shared" si="66"/>
        <v>10.798409992705299</v>
      </c>
      <c r="E273" s="18"/>
      <c r="F273" s="18"/>
      <c r="G273" s="18"/>
    </row>
    <row r="274" spans="1:7" ht="12.75">
      <c r="A274" s="19">
        <f t="shared" si="67"/>
        <v>3.4995854037363</v>
      </c>
      <c r="B274" s="48">
        <f t="shared" si="64"/>
        <v>3.4995854037363</v>
      </c>
      <c r="C274" s="19">
        <f t="shared" si="65"/>
        <v>1.2526445054035502</v>
      </c>
      <c r="D274" s="19">
        <f t="shared" si="66"/>
        <v>10.867147791436395</v>
      </c>
      <c r="E274" s="18"/>
      <c r="F274" s="18"/>
      <c r="G274" s="18"/>
    </row>
    <row r="275" spans="1:7" ht="12.75">
      <c r="A275" s="19">
        <f t="shared" si="67"/>
        <v>3.7874261383585583</v>
      </c>
      <c r="B275" s="48">
        <f t="shared" si="64"/>
        <v>3.7874261383585583</v>
      </c>
      <c r="C275" s="19">
        <f t="shared" si="65"/>
        <v>1.3316866692218494</v>
      </c>
      <c r="D275" s="19">
        <f t="shared" si="66"/>
        <v>10.934762155992887</v>
      </c>
      <c r="E275" s="18"/>
      <c r="F275" s="18"/>
      <c r="G275" s="18"/>
    </row>
    <row r="276" spans="1:7" ht="12.75">
      <c r="A276" s="19">
        <f t="shared" si="67"/>
        <v>4.070672229179841</v>
      </c>
      <c r="B276" s="48">
        <f t="shared" si="64"/>
        <v>4.070672229179841</v>
      </c>
      <c r="C276" s="19">
        <f t="shared" si="65"/>
        <v>1.403808152690611</v>
      </c>
      <c r="D276" s="19">
        <f t="shared" si="66"/>
        <v>11.000787352599257</v>
      </c>
      <c r="E276" s="18"/>
      <c r="F276" s="18"/>
      <c r="G276" s="18"/>
    </row>
    <row r="277" spans="1:7" ht="12.75">
      <c r="A277" s="19">
        <f t="shared" si="67"/>
        <v>4.347307981533841</v>
      </c>
      <c r="B277" s="48">
        <f t="shared" si="64"/>
        <v>4.347307981533841</v>
      </c>
      <c r="C277" s="19">
        <f t="shared" si="65"/>
        <v>1.469556798711102</v>
      </c>
      <c r="D277" s="19">
        <f t="shared" si="66"/>
        <v>11.064790809685734</v>
      </c>
      <c r="E277" s="18"/>
      <c r="F277" s="18"/>
      <c r="G277" s="18"/>
    </row>
    <row r="278" spans="1:7" ht="12.75">
      <c r="A278" s="19">
        <f t="shared" si="67"/>
        <v>4.615411286258257</v>
      </c>
      <c r="B278" s="48">
        <f t="shared" si="64"/>
        <v>4.615411286258257</v>
      </c>
      <c r="C278" s="19">
        <f t="shared" si="65"/>
        <v>1.5294009834331563</v>
      </c>
      <c r="D278" s="19">
        <f t="shared" si="66"/>
        <v>11.126373366321305</v>
      </c>
      <c r="E278" s="18"/>
      <c r="F278" s="18"/>
      <c r="G278" s="18"/>
    </row>
    <row r="279" spans="1:7" ht="12.75">
      <c r="A279" s="19">
        <f t="shared" si="67"/>
        <v>4.8731614783909905</v>
      </c>
      <c r="B279" s="48">
        <f t="shared" si="64"/>
        <v>4.8731614783909905</v>
      </c>
      <c r="C279" s="19">
        <f t="shared" si="65"/>
        <v>1.5837429006796668</v>
      </c>
      <c r="D279" s="19">
        <f t="shared" si="66"/>
        <v>11.185169012906954</v>
      </c>
      <c r="E279" s="18"/>
      <c r="F279" s="18"/>
      <c r="G279" s="18"/>
    </row>
    <row r="280" spans="1:7" ht="12.75">
      <c r="A280" s="19">
        <f t="shared" si="67"/>
        <v>5.118845842842461</v>
      </c>
      <c r="B280" s="48">
        <f t="shared" si="64"/>
        <v>5.118845842842461</v>
      </c>
      <c r="C280" s="19">
        <f t="shared" si="65"/>
        <v>1.63292899232038</v>
      </c>
      <c r="D280" s="19">
        <f t="shared" si="66"/>
        <v>11.240844241053951</v>
      </c>
      <c r="E280" s="18"/>
      <c r="F280" s="18"/>
      <c r="G280" s="18"/>
    </row>
    <row r="281" spans="1:7" ht="12.75">
      <c r="A281" s="19">
        <f t="shared" si="67"/>
        <v>5.350864947302991</v>
      </c>
      <c r="B281" s="48">
        <f t="shared" si="64"/>
        <v>5.350864947302991</v>
      </c>
      <c r="C281" s="19">
        <f t="shared" si="65"/>
        <v>1.6772582202334247</v>
      </c>
      <c r="D281" s="19">
        <f t="shared" si="66"/>
        <v>11.293097107458516</v>
      </c>
      <c r="E281" s="18"/>
      <c r="F281" s="18"/>
      <c r="G281" s="18"/>
    </row>
    <row r="282" spans="1:7" ht="12.75">
      <c r="A282" s="19">
        <f t="shared" si="67"/>
        <v>5.567736971357557</v>
      </c>
      <c r="B282" s="48">
        <f t="shared" si="64"/>
        <v>5.567736971357557</v>
      </c>
      <c r="C282" s="19">
        <f t="shared" si="65"/>
        <v>1.7169886825767866</v>
      </c>
      <c r="D282" s="19">
        <f t="shared" si="66"/>
        <v>11.341656103440378</v>
      </c>
      <c r="E282" s="18"/>
      <c r="F282" s="18"/>
      <c r="G282" s="18"/>
    </row>
    <row r="283" spans="1:7" ht="12.75">
      <c r="A283" s="19">
        <f t="shared" si="67"/>
        <v>5.768101186474794</v>
      </c>
      <c r="B283" s="48">
        <f t="shared" si="64"/>
        <v>5.768101186474794</v>
      </c>
      <c r="C283" s="19">
        <f t="shared" si="65"/>
        <v>1.7523429425601897</v>
      </c>
      <c r="D283" s="19">
        <f t="shared" si="66"/>
        <v>11.38627890860654</v>
      </c>
      <c r="E283" s="18"/>
      <c r="F283" s="18"/>
      <c r="G283" s="18"/>
    </row>
    <row r="284" spans="1:7" ht="12.75">
      <c r="A284" s="19">
        <f t="shared" si="67"/>
        <v>5.950720725642018</v>
      </c>
      <c r="B284" s="48">
        <f t="shared" si="64"/>
        <v>5.950720725642018</v>
      </c>
      <c r="C284" s="19">
        <f t="shared" si="65"/>
        <v>1.7835123425818518</v>
      </c>
      <c r="D284" s="19">
        <f t="shared" si="66"/>
        <v>11.426751094507477</v>
      </c>
      <c r="E284" s="18"/>
      <c r="F284" s="18"/>
      <c r="G284" s="18"/>
    </row>
    <row r="285" spans="1:7" ht="12.75">
      <c r="A285" s="19">
        <f t="shared" si="67"/>
        <v>6.114484765008061</v>
      </c>
      <c r="B285" s="48">
        <f t="shared" si="64"/>
        <v>6.114484765008061</v>
      </c>
      <c r="C285" s="19">
        <f t="shared" si="65"/>
        <v>1.8106605080272173</v>
      </c>
      <c r="D285" s="19">
        <f t="shared" si="66"/>
        <v>11.46288483259939</v>
      </c>
      <c r="E285" s="18"/>
      <c r="F285" s="18"/>
      <c r="G285" s="18"/>
    </row>
    <row r="286" spans="1:7" ht="12.75">
      <c r="A286" s="19">
        <f t="shared" si="67"/>
        <v>6.258410223727366</v>
      </c>
      <c r="B286" s="48">
        <f t="shared" si="64"/>
        <v>6.258410223727366</v>
      </c>
      <c r="C286" s="19">
        <f t="shared" si="65"/>
        <v>1.8339261949882186</v>
      </c>
      <c r="D286" s="19">
        <f t="shared" si="66"/>
        <v>11.49451765054711</v>
      </c>
      <c r="E286" s="18"/>
      <c r="F286" s="18"/>
      <c r="G286" s="18"/>
    </row>
    <row r="287" spans="1:7" ht="12.75">
      <c r="A287" s="19">
        <f t="shared" si="67"/>
        <v>6.3816430727752</v>
      </c>
      <c r="B287" s="48">
        <f t="shared" si="64"/>
        <v>6.3816430727752</v>
      </c>
      <c r="C287" s="19">
        <f t="shared" si="65"/>
        <v>1.853425599118017</v>
      </c>
      <c r="D287" s="19">
        <f t="shared" si="66"/>
        <v>11.521511271985663</v>
      </c>
      <c r="E287" s="18"/>
      <c r="F287" s="18"/>
      <c r="G287" s="18"/>
    </row>
    <row r="288" spans="1:7" ht="12.75">
      <c r="A288" s="19">
        <f t="shared" si="67"/>
        <v>6.483459329113662</v>
      </c>
      <c r="B288" s="48">
        <f t="shared" si="64"/>
        <v>6.483459329113662</v>
      </c>
      <c r="C288" s="19">
        <f t="shared" si="65"/>
        <v>1.8692542150039637</v>
      </c>
      <c r="D288" s="19">
        <f t="shared" si="66"/>
        <v>11.543750567286237</v>
      </c>
      <c r="E288" s="18"/>
      <c r="F288" s="18"/>
      <c r="G288" s="18"/>
    </row>
    <row r="289" spans="1:7" ht="12.75">
      <c r="A289" s="19">
        <f t="shared" si="67"/>
        <v>6.563265798366753</v>
      </c>
      <c r="B289" s="48">
        <f t="shared" si="64"/>
        <v>6.563265798366753</v>
      </c>
      <c r="C289" s="19">
        <f t="shared" si="65"/>
        <v>1.8814883141940912</v>
      </c>
      <c r="D289" s="19">
        <f t="shared" si="66"/>
        <v>11.561142636556845</v>
      </c>
      <c r="E289" s="18"/>
      <c r="F289" s="18"/>
      <c r="G289" s="18"/>
    </row>
    <row r="290" spans="1:7" ht="12.75">
      <c r="A290" s="19">
        <f t="shared" si="67"/>
        <v>6.620600617115328</v>
      </c>
      <c r="B290" s="48">
        <f t="shared" si="64"/>
        <v>6.620600617115328</v>
      </c>
      <c r="C290" s="19">
        <f t="shared" si="65"/>
        <v>1.8901860934943373</v>
      </c>
      <c r="D290" s="19">
        <f t="shared" si="66"/>
        <v>11.573616040914466</v>
      </c>
      <c r="E290" s="18"/>
      <c r="F290" s="18"/>
      <c r="G290" s="18"/>
    </row>
    <row r="291" spans="1:7" ht="12.75">
      <c r="A291" s="19">
        <f t="shared" si="67"/>
        <v>6.655133634979057</v>
      </c>
      <c r="B291" s="48">
        <f t="shared" si="64"/>
        <v>6.655133634979057</v>
      </c>
      <c r="C291" s="19">
        <f t="shared" si="65"/>
        <v>1.8953885320330035</v>
      </c>
      <c r="D291" s="19">
        <f t="shared" si="66"/>
        <v>11.581120193835655</v>
      </c>
      <c r="E291" s="18"/>
      <c r="F291" s="18"/>
      <c r="G291" s="18"/>
    </row>
    <row r="292" spans="1:7" ht="12.75">
      <c r="A292" s="19">
        <f t="shared" si="67"/>
        <v>6.666666666418575</v>
      </c>
      <c r="B292" s="48">
        <f t="shared" si="64"/>
        <v>6.666666666418575</v>
      </c>
      <c r="C292" s="19">
        <f t="shared" si="65"/>
        <v>1.8971199848486675</v>
      </c>
      <c r="D292" s="19">
        <f t="shared" si="66"/>
        <v>11.583624920898624</v>
      </c>
      <c r="E292" s="18"/>
      <c r="F292" s="18"/>
      <c r="G292" s="18"/>
    </row>
    <row r="293" spans="1:7" ht="12.75">
      <c r="A293" s="19">
        <f>E60</f>
        <v>1.3921959881220878E-09</v>
      </c>
      <c r="B293" s="48">
        <f t="shared" si="64"/>
        <v>1</v>
      </c>
      <c r="C293" s="19">
        <f t="shared" si="65"/>
        <v>0</v>
      </c>
      <c r="D293" s="19">
        <f aca="true" t="shared" si="68" ref="D293:D329">E101</f>
        <v>10.000000000362775</v>
      </c>
      <c r="E293" s="18"/>
      <c r="F293" s="18"/>
      <c r="G293" s="18"/>
    </row>
    <row r="294" spans="1:7" ht="12.75">
      <c r="A294" s="19">
        <f>E61</f>
        <v>0.1263643584095142</v>
      </c>
      <c r="B294" s="48">
        <f t="shared" si="64"/>
        <v>1</v>
      </c>
      <c r="C294" s="19">
        <f t="shared" si="65"/>
        <v>0</v>
      </c>
      <c r="D294" s="19">
        <f t="shared" si="68"/>
        <v>10.032865350291342</v>
      </c>
      <c r="E294" s="18"/>
      <c r="F294" s="18"/>
      <c r="G294" s="18"/>
    </row>
    <row r="295" spans="1:7" ht="12.75">
      <c r="A295" s="19">
        <f aca="true" t="shared" si="69" ref="A295:A329">E62</f>
        <v>0.4989399992411118</v>
      </c>
      <c r="B295" s="48">
        <f t="shared" si="64"/>
        <v>1</v>
      </c>
      <c r="C295" s="19">
        <f t="shared" si="65"/>
        <v>0</v>
      </c>
      <c r="D295" s="19">
        <f t="shared" si="68"/>
        <v>10.129048711176562</v>
      </c>
      <c r="E295" s="18"/>
      <c r="F295" s="18"/>
      <c r="G295" s="18"/>
    </row>
    <row r="296" spans="1:7" ht="12.75">
      <c r="A296" s="19">
        <f t="shared" si="69"/>
        <v>1.0995363826605657</v>
      </c>
      <c r="B296" s="48">
        <f t="shared" si="64"/>
        <v>1.0995363826605657</v>
      </c>
      <c r="C296" s="19">
        <f t="shared" si="65"/>
        <v>0.0948886206521736</v>
      </c>
      <c r="D296" s="19">
        <f t="shared" si="68"/>
        <v>10.281889481036519</v>
      </c>
      <c r="E296" s="18"/>
      <c r="F296" s="18"/>
      <c r="G296" s="18"/>
    </row>
    <row r="297" spans="1:7" ht="12.75">
      <c r="A297" s="19">
        <f t="shared" si="69"/>
        <v>1.901746752485387</v>
      </c>
      <c r="B297" s="48">
        <f t="shared" si="64"/>
        <v>1.901746752485387</v>
      </c>
      <c r="C297" s="19">
        <f t="shared" si="65"/>
        <v>0.6427728072484294</v>
      </c>
      <c r="D297" s="19">
        <f t="shared" si="68"/>
        <v>10.481930353241264</v>
      </c>
      <c r="E297" s="18"/>
      <c r="F297" s="18"/>
      <c r="G297" s="18"/>
    </row>
    <row r="298" spans="1:7" ht="12.75">
      <c r="A298" s="19">
        <f t="shared" si="69"/>
        <v>2.8750895652062645</v>
      </c>
      <c r="B298" s="48">
        <f t="shared" si="64"/>
        <v>2.8750895652062645</v>
      </c>
      <c r="C298" s="19">
        <f t="shared" si="65"/>
        <v>1.056083826879288</v>
      </c>
      <c r="D298" s="19">
        <f t="shared" si="68"/>
        <v>10.718617274589965</v>
      </c>
      <c r="E298" s="18"/>
      <c r="F298" s="18"/>
      <c r="G298" s="18"/>
    </row>
    <row r="299" spans="1:7" ht="12.75">
      <c r="A299" s="19">
        <f t="shared" si="69"/>
        <v>3.9885612487912665</v>
      </c>
      <c r="B299" s="48">
        <f t="shared" si="64"/>
        <v>3.9885612487912665</v>
      </c>
      <c r="C299" s="19">
        <f t="shared" si="65"/>
        <v>1.3834305765984547</v>
      </c>
      <c r="D299" s="19">
        <f t="shared" si="68"/>
        <v>10.981698731401083</v>
      </c>
      <c r="E299" s="18"/>
      <c r="F299" s="18"/>
      <c r="G299" s="18"/>
    </row>
    <row r="300" spans="1:7" ht="12.75">
      <c r="A300" s="19">
        <f t="shared" si="69"/>
        <v>5.213003138657383</v>
      </c>
      <c r="B300" s="48">
        <f t="shared" si="64"/>
        <v>5.213003138657383</v>
      </c>
      <c r="C300" s="19">
        <f t="shared" si="65"/>
        <v>1.651156107868539</v>
      </c>
      <c r="D300" s="19">
        <f t="shared" si="68"/>
        <v>11.262087255437683</v>
      </c>
      <c r="E300" s="18"/>
      <c r="F300" s="18"/>
      <c r="G300" s="18"/>
    </row>
    <row r="301" spans="1:7" ht="12.75">
      <c r="A301" s="19">
        <f t="shared" si="69"/>
        <v>6.5223047752595305</v>
      </c>
      <c r="B301" s="48">
        <f t="shared" si="64"/>
        <v>6.5223047752595305</v>
      </c>
      <c r="C301" s="19">
        <f t="shared" si="65"/>
        <v>1.875227806612547</v>
      </c>
      <c r="D301" s="19">
        <f t="shared" si="68"/>
        <v>11.552220430239712</v>
      </c>
      <c r="E301" s="18"/>
      <c r="F301" s="18"/>
      <c r="G301" s="18"/>
    </row>
    <row r="302" spans="1:7" ht="12.75">
      <c r="A302" s="19">
        <f t="shared" si="69"/>
        <v>7.893762636798343</v>
      </c>
      <c r="B302" s="48">
        <f t="shared" si="64"/>
        <v>7.893762636798343</v>
      </c>
      <c r="C302" s="19">
        <f t="shared" si="65"/>
        <v>2.066072907976614</v>
      </c>
      <c r="D302" s="19">
        <f t="shared" si="68"/>
        <v>11.84607997932871</v>
      </c>
      <c r="E302" s="18"/>
      <c r="F302" s="18"/>
      <c r="G302" s="18"/>
    </row>
    <row r="303" spans="1:7" ht="12.75">
      <c r="A303" s="19">
        <f t="shared" si="69"/>
        <v>9.307944662121734</v>
      </c>
      <c r="B303" s="48">
        <f t="shared" si="64"/>
        <v>9.307944662121734</v>
      </c>
      <c r="C303" s="19">
        <f t="shared" si="65"/>
        <v>2.230868300227028</v>
      </c>
      <c r="D303" s="19">
        <f t="shared" si="68"/>
        <v>12.139029342182253</v>
      </c>
      <c r="E303" s="18"/>
      <c r="F303" s="18"/>
      <c r="G303" s="18"/>
    </row>
    <row r="304" spans="1:7" ht="12.75">
      <c r="A304" s="19">
        <f t="shared" si="69"/>
        <v>10.748324440166222</v>
      </c>
      <c r="B304" s="48">
        <f t="shared" si="64"/>
        <v>10.748324440166222</v>
      </c>
      <c r="C304" s="19">
        <f t="shared" si="65"/>
        <v>2.3747498763942505</v>
      </c>
      <c r="D304" s="19">
        <f t="shared" si="68"/>
        <v>12.427583466596847</v>
      </c>
      <c r="E304" s="18"/>
      <c r="F304" s="18"/>
      <c r="G304" s="18"/>
    </row>
    <row r="305" spans="1:7" ht="12.75">
      <c r="A305" s="19">
        <f t="shared" si="69"/>
        <v>12.20084679281462</v>
      </c>
      <c r="B305" s="48">
        <f t="shared" si="64"/>
        <v>12.20084679281462</v>
      </c>
      <c r="C305" s="19">
        <f t="shared" si="65"/>
        <v>2.5015053585776004</v>
      </c>
      <c r="D305" s="19">
        <f t="shared" si="68"/>
        <v>12.709175518693783</v>
      </c>
      <c r="E305" s="18"/>
      <c r="F305" s="18"/>
      <c r="G305" s="18"/>
    </row>
    <row r="306" spans="1:7" ht="12.75">
      <c r="A306" s="19">
        <f t="shared" si="69"/>
        <v>13.65350883596415</v>
      </c>
      <c r="B306" s="48">
        <f t="shared" si="64"/>
        <v>13.65350883596415</v>
      </c>
      <c r="C306" s="19">
        <f t="shared" si="65"/>
        <v>2.613996546177121</v>
      </c>
      <c r="D306" s="19">
        <f t="shared" si="68"/>
        <v>12.981950264470312</v>
      </c>
      <c r="E306" s="18"/>
      <c r="F306" s="18"/>
      <c r="G306" s="18"/>
    </row>
    <row r="307" spans="1:7" ht="12.75">
      <c r="A307" s="19">
        <f t="shared" si="69"/>
        <v>15.095992343811714</v>
      </c>
      <c r="B307" s="48">
        <f t="shared" si="64"/>
        <v>15.095992343811714</v>
      </c>
      <c r="C307" s="19">
        <f t="shared" si="65"/>
        <v>2.7144293008994347</v>
      </c>
      <c r="D307" s="19">
        <f t="shared" si="68"/>
        <v>13.244593535107745</v>
      </c>
      <c r="E307" s="18"/>
      <c r="F307" s="18"/>
      <c r="G307" s="18"/>
    </row>
    <row r="308" spans="1:7" ht="12.75">
      <c r="A308" s="19">
        <f t="shared" si="69"/>
        <v>16.5193570799094</v>
      </c>
      <c r="B308" s="48">
        <f t="shared" si="64"/>
        <v>16.5193570799094</v>
      </c>
      <c r="C308" s="19">
        <f t="shared" si="65"/>
        <v>2.8045328496544903</v>
      </c>
      <c r="D308" s="19">
        <f t="shared" si="68"/>
        <v>13.496197113684257</v>
      </c>
      <c r="E308" s="18"/>
      <c r="F308" s="18"/>
      <c r="G308" s="18"/>
    </row>
    <row r="309" spans="1:7" ht="12.75">
      <c r="A309" s="19">
        <f t="shared" si="69"/>
        <v>17.915792315582788</v>
      </c>
      <c r="B309" s="48">
        <f t="shared" si="64"/>
        <v>17.915792315582788</v>
      </c>
      <c r="C309" s="19">
        <f t="shared" si="65"/>
        <v>2.8856825761581275</v>
      </c>
      <c r="D309" s="19">
        <f t="shared" si="68"/>
        <v>13.736154301987069</v>
      </c>
      <c r="E309" s="18"/>
      <c r="F309" s="18"/>
      <c r="G309" s="18"/>
    </row>
    <row r="310" spans="1:7" ht="12.75">
      <c r="A310" s="19">
        <f t="shared" si="69"/>
        <v>19.27841887676784</v>
      </c>
      <c r="B310" s="48">
        <f t="shared" si="64"/>
        <v>19.27841887676784</v>
      </c>
      <c r="C310" s="19">
        <f t="shared" si="65"/>
        <v>2.958986277353123</v>
      </c>
      <c r="D310" s="19">
        <f t="shared" si="68"/>
        <v>13.964080414695285</v>
      </c>
      <c r="E310" s="18"/>
      <c r="F310" s="18"/>
      <c r="G310" s="18"/>
    </row>
    <row r="311" spans="1:7" ht="12.75">
      <c r="A311" s="19">
        <f t="shared" si="69"/>
        <v>20.60113295832983</v>
      </c>
      <c r="B311" s="48">
        <f aca="true" t="shared" si="70" ref="B311:B374">IF(A311&lt;$C$180,$C$180,A311)</f>
        <v>20.60113295832983</v>
      </c>
      <c r="C311" s="19">
        <f aca="true" t="shared" si="71" ref="C311:C374">LN(B311)</f>
        <v>3.0253460722603784</v>
      </c>
      <c r="D311" s="19">
        <f t="shared" si="68"/>
        <v>14.179752804999575</v>
      </c>
      <c r="E311" s="18"/>
      <c r="F311" s="18"/>
      <c r="G311" s="18"/>
    </row>
    <row r="312" spans="1:7" ht="12.75">
      <c r="A312" s="19">
        <f t="shared" si="69"/>
        <v>21.878483521819472</v>
      </c>
      <c r="B312" s="48">
        <f t="shared" si="70"/>
        <v>21.878483521819472</v>
      </c>
      <c r="C312" s="19">
        <f t="shared" si="71"/>
        <v>3.0855036662770137</v>
      </c>
      <c r="D312" s="19">
        <f t="shared" si="68"/>
        <v>14.383065868452851</v>
      </c>
      <c r="E312" s="18"/>
      <c r="F312" s="18"/>
      <c r="G312" s="18"/>
    </row>
    <row r="313" spans="1:7" ht="12.75">
      <c r="A313" s="19">
        <f t="shared" si="69"/>
        <v>23.105576273841613</v>
      </c>
      <c r="B313" s="48">
        <f t="shared" si="70"/>
        <v>23.105576273841613</v>
      </c>
      <c r="C313" s="19">
        <f t="shared" si="71"/>
        <v>3.140073985532148</v>
      </c>
      <c r="D313" s="19">
        <f t="shared" si="68"/>
        <v>14.573997387335883</v>
      </c>
      <c r="E313" s="18"/>
      <c r="F313" s="18"/>
      <c r="G313" s="18"/>
    </row>
    <row r="314" spans="1:7" ht="12.75">
      <c r="A314" s="19">
        <f t="shared" si="69"/>
        <v>24.27799850072075</v>
      </c>
      <c r="B314" s="48">
        <f t="shared" si="70"/>
        <v>24.27799850072075</v>
      </c>
      <c r="C314" s="19">
        <f t="shared" si="71"/>
        <v>3.189570528720966</v>
      </c>
      <c r="D314" s="19">
        <f t="shared" si="68"/>
        <v>14.752583397915188</v>
      </c>
      <c r="E314" s="18"/>
      <c r="F314" s="18"/>
      <c r="G314" s="18"/>
    </row>
    <row r="315" spans="1:7" ht="12.75">
      <c r="A315" s="19">
        <f t="shared" si="69"/>
        <v>25.39176019837259</v>
      </c>
      <c r="B315" s="48">
        <f t="shared" si="70"/>
        <v>25.39176019837259</v>
      </c>
      <c r="C315" s="19">
        <f t="shared" si="71"/>
        <v>3.2344247197560225</v>
      </c>
      <c r="D315" s="19">
        <f t="shared" si="68"/>
        <v>14.918899437450456</v>
      </c>
      <c r="E315" s="18"/>
      <c r="F315" s="18"/>
      <c r="G315" s="18"/>
    </row>
    <row r="316" spans="1:7" ht="12.75">
      <c r="A316" s="19">
        <f t="shared" si="69"/>
        <v>26.44324791533459</v>
      </c>
      <c r="B316" s="48">
        <f t="shared" si="70"/>
        <v>26.44324791533459</v>
      </c>
      <c r="C316" s="19">
        <f t="shared" si="71"/>
        <v>3.2750008484124713</v>
      </c>
      <c r="D316" s="19">
        <f t="shared" si="68"/>
        <v>15.073046557941394</v>
      </c>
      <c r="E316" s="18"/>
      <c r="F316" s="18"/>
      <c r="G316" s="18"/>
    </row>
    <row r="317" spans="1:7" ht="12.75">
      <c r="A317" s="19">
        <f t="shared" si="69"/>
        <v>27.429188517743178</v>
      </c>
      <c r="B317" s="48">
        <f t="shared" si="70"/>
        <v>27.429188517743178</v>
      </c>
      <c r="C317" s="19">
        <f t="shared" si="71"/>
        <v>3.3116077207621113</v>
      </c>
      <c r="D317" s="19">
        <f t="shared" si="68"/>
        <v>15.215140899616582</v>
      </c>
      <c r="E317" s="18"/>
      <c r="F317" s="18"/>
      <c r="G317" s="18"/>
    </row>
    <row r="318" spans="1:7" ht="12.75">
      <c r="A318" s="19">
        <f t="shared" si="69"/>
        <v>28.34662070928547</v>
      </c>
      <c r="B318" s="48">
        <f t="shared" si="70"/>
        <v>28.34662070928547</v>
      </c>
      <c r="C318" s="19">
        <f t="shared" si="71"/>
        <v>3.344507824101997</v>
      </c>
      <c r="D318" s="19">
        <f t="shared" si="68"/>
        <v>15.34530592344695</v>
      </c>
      <c r="E318" s="18"/>
      <c r="F318" s="18"/>
      <c r="G318" s="18"/>
    </row>
    <row r="319" spans="1:7" ht="12.75">
      <c r="A319" s="19">
        <f t="shared" si="69"/>
        <v>29.192872625569517</v>
      </c>
      <c r="B319" s="48">
        <f t="shared" si="70"/>
        <v>29.192872625569517</v>
      </c>
      <c r="C319" s="19">
        <f t="shared" si="71"/>
        <v>3.3739245913144438</v>
      </c>
      <c r="D319" s="19">
        <f t="shared" si="68"/>
        <v>15.463666631031373</v>
      </c>
      <c r="E319" s="18"/>
      <c r="F319" s="18"/>
      <c r="G319" s="18"/>
    </row>
    <row r="320" spans="1:7" ht="12.75">
      <c r="A320" s="19">
        <f t="shared" si="69"/>
        <v>29.96554419886356</v>
      </c>
      <c r="B320" s="48">
        <f t="shared" si="70"/>
        <v>29.96554419886356</v>
      </c>
      <c r="C320" s="19">
        <f t="shared" si="71"/>
        <v>3.4000481948953643</v>
      </c>
      <c r="D320" s="19">
        <f t="shared" si="68"/>
        <v>15.570345270760829</v>
      </c>
      <c r="E320" s="18"/>
      <c r="F320" s="18"/>
      <c r="G320" s="18"/>
    </row>
    <row r="321" spans="1:7" ht="12.75">
      <c r="A321" s="19">
        <f t="shared" si="69"/>
        <v>30.662493279853727</v>
      </c>
      <c r="B321" s="48">
        <f t="shared" si="70"/>
        <v>30.662493279853727</v>
      </c>
      <c r="C321" s="19">
        <f t="shared" si="71"/>
        <v>3.4230401904196013</v>
      </c>
      <c r="D321" s="19">
        <f t="shared" si="68"/>
        <v>15.665458155958055</v>
      </c>
      <c r="E321" s="18"/>
      <c r="F321" s="18"/>
      <c r="G321" s="18"/>
    </row>
    <row r="322" spans="1:7" ht="12.75">
      <c r="A322" s="19">
        <f t="shared" si="69"/>
        <v>31.28182472761779</v>
      </c>
      <c r="B322" s="48">
        <f t="shared" si="70"/>
        <v>31.28182472761779</v>
      </c>
      <c r="C322" s="19">
        <f t="shared" si="71"/>
        <v>3.4430372492575727</v>
      </c>
      <c r="D322" s="19">
        <f t="shared" si="68"/>
        <v>15.749113314978278</v>
      </c>
      <c r="E322" s="18"/>
      <c r="F322" s="18"/>
      <c r="G322" s="18"/>
    </row>
    <row r="323" spans="1:7" ht="12.75">
      <c r="A323" s="19">
        <f t="shared" si="69"/>
        <v>31.821881852940166</v>
      </c>
      <c r="B323" s="48">
        <f t="shared" si="70"/>
        <v>31.821881852940166</v>
      </c>
      <c r="C323" s="19">
        <f t="shared" si="71"/>
        <v>3.460154161730993</v>
      </c>
      <c r="D323" s="19">
        <f t="shared" si="68"/>
        <v>15.821408763507472</v>
      </c>
      <c r="E323" s="18"/>
      <c r="F323" s="18"/>
      <c r="G323" s="18"/>
    </row>
    <row r="324" spans="1:7" ht="12.75">
      <c r="A324" s="19">
        <f t="shared" si="69"/>
        <v>32.28123973546493</v>
      </c>
      <c r="B324" s="48">
        <f t="shared" si="70"/>
        <v>32.28123973546493</v>
      </c>
      <c r="C324" s="19">
        <f t="shared" si="71"/>
        <v>3.4744862483478167</v>
      </c>
      <c r="D324" s="19">
        <f t="shared" si="68"/>
        <v>15.882431241806497</v>
      </c>
      <c r="E324" s="18"/>
      <c r="F324" s="18"/>
      <c r="G324" s="18"/>
    </row>
    <row r="325" spans="1:7" ht="12.75">
      <c r="A325" s="19">
        <f t="shared" si="69"/>
        <v>32.65870004127816</v>
      </c>
      <c r="B325" s="48">
        <f t="shared" si="70"/>
        <v>32.65870004127816</v>
      </c>
      <c r="C325" s="19">
        <f t="shared" si="71"/>
        <v>3.4861112839724013</v>
      </c>
      <c r="D325" s="19">
        <f t="shared" si="68"/>
        <v>15.932255299086314</v>
      </c>
      <c r="E325" s="18"/>
      <c r="F325" s="18"/>
      <c r="G325" s="18"/>
    </row>
    <row r="326" spans="1:7" ht="12.75">
      <c r="A326" s="19">
        <f t="shared" si="69"/>
        <v>32.95328705144814</v>
      </c>
      <c r="B326" s="48">
        <f t="shared" si="70"/>
        <v>32.95328705144814</v>
      </c>
      <c r="C326" s="19">
        <f t="shared" si="71"/>
        <v>3.4950910147422323</v>
      </c>
      <c r="D326" s="19">
        <f t="shared" si="68"/>
        <v>15.970942637013817</v>
      </c>
      <c r="E326" s="18"/>
      <c r="F326" s="18"/>
      <c r="G326" s="18"/>
    </row>
    <row r="327" spans="1:7" ht="12.75">
      <c r="A327" s="19">
        <f t="shared" si="69"/>
        <v>33.16424467929527</v>
      </c>
      <c r="B327" s="48">
        <f t="shared" si="70"/>
        <v>33.16424467929527</v>
      </c>
      <c r="C327" s="19">
        <f t="shared" si="71"/>
        <v>3.5014723280851348</v>
      </c>
      <c r="D327" s="19">
        <f t="shared" si="68"/>
        <v>15.998541647100197</v>
      </c>
      <c r="E327" s="18"/>
      <c r="F327" s="18"/>
      <c r="G327" s="18"/>
    </row>
    <row r="328" spans="1:7" ht="12.75">
      <c r="A328" s="19">
        <f t="shared" si="69"/>
        <v>33.291034308944944</v>
      </c>
      <c r="B328" s="48">
        <f t="shared" si="70"/>
        <v>33.291034308944944</v>
      </c>
      <c r="C328" s="19">
        <f t="shared" si="71"/>
        <v>3.5052881207631867</v>
      </c>
      <c r="D328" s="19">
        <f t="shared" si="68"/>
        <v>16.015087094328617</v>
      </c>
      <c r="E328" s="18"/>
      <c r="F328" s="18"/>
      <c r="G328" s="18"/>
    </row>
    <row r="329" spans="1:7" ht="12.75">
      <c r="A329" s="19">
        <f t="shared" si="69"/>
        <v>33.333333332037924</v>
      </c>
      <c r="B329" s="48">
        <f t="shared" si="70"/>
        <v>33.333333332037924</v>
      </c>
      <c r="C329" s="19">
        <f t="shared" si="71"/>
        <v>3.5065578972811196</v>
      </c>
      <c r="D329" s="19">
        <f t="shared" si="68"/>
        <v>16.020599913110846</v>
      </c>
      <c r="E329" s="18"/>
      <c r="F329" s="18"/>
      <c r="G329" s="18"/>
    </row>
    <row r="330" spans="1:7" ht="12.75">
      <c r="A330" s="19">
        <f>F60</f>
        <v>5.8177641732252525E-05</v>
      </c>
      <c r="B330" s="48">
        <f t="shared" si="70"/>
        <v>1</v>
      </c>
      <c r="C330" s="19">
        <f t="shared" si="71"/>
        <v>0</v>
      </c>
      <c r="D330" s="19">
        <f aca="true" t="shared" si="72" ref="D330:D366">F101</f>
        <v>10.000015159724036</v>
      </c>
      <c r="E330" s="18"/>
      <c r="F330" s="18"/>
      <c r="G330" s="18"/>
    </row>
    <row r="331" spans="1:7" ht="12.75">
      <c r="A331" s="19">
        <f>F61</f>
        <v>2.907959157689065</v>
      </c>
      <c r="B331" s="48">
        <f t="shared" si="70"/>
        <v>2.907959157689065</v>
      </c>
      <c r="C331" s="19">
        <f t="shared" si="71"/>
        <v>1.0674515147614556</v>
      </c>
      <c r="D331" s="19">
        <f t="shared" si="72"/>
        <v>10.72649864916286</v>
      </c>
      <c r="E331" s="18"/>
      <c r="F331" s="18"/>
      <c r="G331" s="18"/>
    </row>
    <row r="332" spans="1:7" ht="12.75">
      <c r="A332" s="19">
        <f aca="true" t="shared" si="73" ref="A332:A366">F62</f>
        <v>5.810382849843876</v>
      </c>
      <c r="B332" s="48">
        <f t="shared" si="70"/>
        <v>5.810382849843876</v>
      </c>
      <c r="C332" s="19">
        <f t="shared" si="71"/>
        <v>1.7596464636745752</v>
      </c>
      <c r="D332" s="19">
        <f t="shared" si="72"/>
        <v>11.395666171438414</v>
      </c>
      <c r="E332" s="18"/>
      <c r="F332" s="18"/>
      <c r="G332" s="18"/>
    </row>
    <row r="333" spans="1:7" ht="12.75">
      <c r="A333" s="19">
        <f t="shared" si="73"/>
        <v>8.701746148003439</v>
      </c>
      <c r="B333" s="48">
        <f t="shared" si="70"/>
        <v>8.701746148003439</v>
      </c>
      <c r="C333" s="19">
        <f t="shared" si="71"/>
        <v>2.1635237121887116</v>
      </c>
      <c r="D333" s="19">
        <f t="shared" si="72"/>
        <v>12.01466255304358</v>
      </c>
      <c r="E333" s="18"/>
      <c r="F333" s="18"/>
      <c r="G333" s="18"/>
    </row>
    <row r="334" spans="1:7" ht="12.75">
      <c r="A334" s="19">
        <f t="shared" si="73"/>
        <v>11.576545177795357</v>
      </c>
      <c r="B334" s="48">
        <f t="shared" si="70"/>
        <v>11.576545177795357</v>
      </c>
      <c r="C334" s="19">
        <f t="shared" si="71"/>
        <v>2.4489810837450467</v>
      </c>
      <c r="D334" s="19">
        <f t="shared" si="72"/>
        <v>12.589262698868302</v>
      </c>
      <c r="E334" s="18"/>
      <c r="F334" s="18"/>
      <c r="G334" s="18"/>
    </row>
    <row r="335" spans="1:7" ht="12.75">
      <c r="A335" s="19">
        <f t="shared" si="73"/>
        <v>14.42930759587353</v>
      </c>
      <c r="B335" s="48">
        <f t="shared" si="70"/>
        <v>14.42930759587353</v>
      </c>
      <c r="C335" s="19">
        <f t="shared" si="71"/>
        <v>2.6692613879805793</v>
      </c>
      <c r="D335" s="19">
        <f t="shared" si="72"/>
        <v>13.124191737084274</v>
      </c>
      <c r="E335" s="18"/>
      <c r="F335" s="18"/>
      <c r="G335" s="18"/>
    </row>
    <row r="336" spans="1:7" ht="12.75">
      <c r="A336" s="19">
        <f t="shared" si="73"/>
        <v>17.254603006834717</v>
      </c>
      <c r="B336" s="48">
        <f t="shared" si="70"/>
        <v>17.254603006834717</v>
      </c>
      <c r="C336" s="19">
        <f t="shared" si="71"/>
        <v>2.8480789488575735</v>
      </c>
      <c r="D336" s="19">
        <f t="shared" si="72"/>
        <v>13.6233643618065</v>
      </c>
      <c r="E336" s="18"/>
      <c r="F336" s="18"/>
      <c r="G336" s="18"/>
    </row>
    <row r="337" spans="1:7" ht="12.75">
      <c r="A337" s="19">
        <f t="shared" si="73"/>
        <v>20.047053300284873</v>
      </c>
      <c r="B337" s="48">
        <f t="shared" si="70"/>
        <v>20.047053300284873</v>
      </c>
      <c r="C337" s="19">
        <f t="shared" si="71"/>
        <v>2.9980821753849476</v>
      </c>
      <c r="D337" s="19">
        <f t="shared" si="72"/>
        <v>14.090059395464543</v>
      </c>
      <c r="E337" s="18"/>
      <c r="F337" s="18"/>
      <c r="G337" s="18"/>
    </row>
    <row r="338" spans="1:7" ht="12.75">
      <c r="A338" s="19">
        <f t="shared" si="73"/>
        <v>22.80134288837791</v>
      </c>
      <c r="B338" s="48">
        <f t="shared" si="70"/>
        <v>22.80134288837791</v>
      </c>
      <c r="C338" s="19">
        <f t="shared" si="71"/>
        <v>3.126819432839006</v>
      </c>
      <c r="D338" s="19">
        <f t="shared" si="72"/>
        <v>14.527049534972022</v>
      </c>
      <c r="E338" s="18"/>
      <c r="F338" s="18"/>
      <c r="G338" s="18"/>
    </row>
    <row r="339" spans="1:7" ht="12.75">
      <c r="A339" s="19">
        <f t="shared" si="73"/>
        <v>25.51222882433932</v>
      </c>
      <c r="B339" s="48">
        <f t="shared" si="70"/>
        <v>25.51222882433932</v>
      </c>
      <c r="C339" s="19">
        <f t="shared" si="71"/>
        <v>3.2391578989501966</v>
      </c>
      <c r="D339" s="19">
        <f t="shared" si="72"/>
        <v>14.936699415685844</v>
      </c>
      <c r="E339" s="18"/>
      <c r="F339" s="18"/>
      <c r="G339" s="18"/>
    </row>
    <row r="340" spans="1:7" ht="12.75">
      <c r="A340" s="19">
        <f t="shared" si="73"/>
        <v>28.174550782713297</v>
      </c>
      <c r="B340" s="48">
        <f t="shared" si="70"/>
        <v>28.174550782713297</v>
      </c>
      <c r="C340" s="19">
        <f t="shared" si="71"/>
        <v>3.338419115973121</v>
      </c>
      <c r="D340" s="19">
        <f t="shared" si="72"/>
        <v>15.321040843604807</v>
      </c>
      <c r="E340" s="18"/>
      <c r="F340" s="18"/>
      <c r="G340" s="18"/>
    </row>
    <row r="341" spans="1:7" ht="12.75">
      <c r="A341" s="19">
        <f t="shared" si="73"/>
        <v>30.7832408823356</v>
      </c>
      <c r="B341" s="48">
        <f t="shared" si="70"/>
        <v>30.7832408823356</v>
      </c>
      <c r="C341" s="19">
        <f t="shared" si="71"/>
        <v>3.426970414691707</v>
      </c>
      <c r="D341" s="19">
        <f t="shared" si="72"/>
        <v>15.681831288504068</v>
      </c>
      <c r="E341" s="18"/>
      <c r="F341" s="18"/>
      <c r="G341" s="18"/>
    </row>
    <row r="342" spans="1:7" ht="12.75">
      <c r="A342" s="19">
        <f t="shared" si="73"/>
        <v>33.333333333333336</v>
      </c>
      <c r="B342" s="48">
        <f t="shared" si="70"/>
        <v>33.333333333333336</v>
      </c>
      <c r="C342" s="19">
        <f t="shared" si="71"/>
        <v>3.506557897319982</v>
      </c>
      <c r="D342" s="19">
        <f t="shared" si="72"/>
        <v>16.02059991327962</v>
      </c>
      <c r="E342" s="18"/>
      <c r="F342" s="18"/>
      <c r="G342" s="18"/>
    </row>
    <row r="343" spans="1:7" ht="12.75">
      <c r="A343" s="19">
        <f t="shared" si="73"/>
        <v>35.81997388978825</v>
      </c>
      <c r="B343" s="48">
        <f t="shared" si="70"/>
        <v>35.81997388978825</v>
      </c>
      <c r="C343" s="19">
        <f t="shared" si="71"/>
        <v>3.578505667703999</v>
      </c>
      <c r="D343" s="19">
        <f t="shared" si="72"/>
        <v>16.33868419166027</v>
      </c>
      <c r="E343" s="18"/>
      <c r="F343" s="18"/>
      <c r="G343" s="18"/>
    </row>
    <row r="344" spans="1:7" ht="12.75">
      <c r="A344" s="19">
        <f t="shared" si="73"/>
        <v>38.23842909006974</v>
      </c>
      <c r="B344" s="48">
        <f t="shared" si="70"/>
        <v>38.23842909006974</v>
      </c>
      <c r="C344" s="19">
        <f t="shared" si="71"/>
        <v>3.6438410070587794</v>
      </c>
      <c r="D344" s="19">
        <f t="shared" si="72"/>
        <v>16.637259327545838</v>
      </c>
      <c r="E344" s="18"/>
      <c r="F344" s="18"/>
      <c r="G344" s="18"/>
    </row>
    <row r="345" spans="1:7" ht="12.75">
      <c r="A345" s="19">
        <f t="shared" si="73"/>
        <v>40.584095267248046</v>
      </c>
      <c r="B345" s="48">
        <f t="shared" si="70"/>
        <v>40.584095267248046</v>
      </c>
      <c r="C345" s="19">
        <f t="shared" si="71"/>
        <v>3.703376247670663</v>
      </c>
      <c r="D345" s="19">
        <f t="shared" si="72"/>
        <v>16.9173621038717</v>
      </c>
      <c r="E345" s="18"/>
      <c r="F345" s="18"/>
      <c r="G345" s="18"/>
    </row>
    <row r="346" spans="1:7" ht="12.75">
      <c r="A346" s="19">
        <f t="shared" si="73"/>
        <v>42.85250731243596</v>
      </c>
      <c r="B346" s="48">
        <f t="shared" si="70"/>
        <v>42.85250731243596</v>
      </c>
      <c r="C346" s="19">
        <f t="shared" si="71"/>
        <v>3.7577641570410525</v>
      </c>
      <c r="D346" s="19">
        <f t="shared" si="72"/>
        <v>17.179910373991174</v>
      </c>
      <c r="E346" s="18"/>
      <c r="F346" s="18"/>
      <c r="G346" s="18"/>
    </row>
    <row r="347" spans="1:7" ht="12.75">
      <c r="A347" s="19">
        <f t="shared" si="73"/>
        <v>45.03934717437735</v>
      </c>
      <c r="B347" s="48">
        <f t="shared" si="70"/>
        <v>45.03934717437735</v>
      </c>
      <c r="C347" s="19">
        <f t="shared" si="71"/>
        <v>3.8075364893742005</v>
      </c>
      <c r="D347" s="19">
        <f t="shared" si="72"/>
        <v>17.425719110216</v>
      </c>
      <c r="E347" s="18"/>
      <c r="F347" s="18"/>
      <c r="G347" s="18"/>
    </row>
    <row r="348" spans="1:7" ht="12.75">
      <c r="A348" s="19">
        <f t="shared" si="73"/>
        <v>47.14045207910317</v>
      </c>
      <c r="B348" s="48">
        <f t="shared" si="70"/>
        <v>47.14045207910317</v>
      </c>
      <c r="C348" s="19">
        <f t="shared" si="71"/>
        <v>3.8531314875999545</v>
      </c>
      <c r="D348" s="19">
        <f t="shared" si="72"/>
        <v>17.65551370675726</v>
      </c>
      <c r="E348" s="18"/>
      <c r="F348" s="18"/>
      <c r="G348" s="18"/>
    </row>
    <row r="349" spans="1:7" ht="12.75">
      <c r="A349" s="19">
        <f t="shared" si="73"/>
        <v>49.15182245400828</v>
      </c>
      <c r="B349" s="48">
        <f t="shared" si="70"/>
        <v>49.15182245400828</v>
      </c>
      <c r="C349" s="19">
        <f t="shared" si="71"/>
        <v>3.894913925336234</v>
      </c>
      <c r="D349" s="19">
        <f t="shared" si="72"/>
        <v>17.869941073949917</v>
      </c>
      <c r="E349" s="18"/>
      <c r="F349" s="18"/>
      <c r="G349" s="18"/>
    </row>
    <row r="350" spans="1:7" ht="12.75">
      <c r="A350" s="19">
        <f t="shared" si="73"/>
        <v>51.06962954126521</v>
      </c>
      <c r="B350" s="48">
        <f t="shared" si="70"/>
        <v>51.06962954126521</v>
      </c>
      <c r="C350" s="19">
        <f t="shared" si="71"/>
        <v>3.9331899866928706</v>
      </c>
      <c r="D350" s="19">
        <f t="shared" si="72"/>
        <v>18.069578941006657</v>
      </c>
      <c r="E350" s="18"/>
      <c r="F350" s="18"/>
      <c r="G350" s="18"/>
    </row>
    <row r="351" spans="1:7" ht="12.75">
      <c r="A351" s="19">
        <f t="shared" si="73"/>
        <v>52.89022268608235</v>
      </c>
      <c r="B351" s="48">
        <f t="shared" si="70"/>
        <v>52.89022268608235</v>
      </c>
      <c r="C351" s="19">
        <f t="shared" si="71"/>
        <v>3.968218495431709</v>
      </c>
      <c r="D351" s="19">
        <f t="shared" si="72"/>
        <v>18.254943694340803</v>
      </c>
      <c r="E351" s="18"/>
      <c r="F351" s="18"/>
      <c r="G351" s="18"/>
    </row>
    <row r="352" spans="1:7" ht="12.75">
      <c r="A352" s="19">
        <f t="shared" si="73"/>
        <v>54.610136285932796</v>
      </c>
      <c r="B352" s="48">
        <f t="shared" si="70"/>
        <v>54.610136285932796</v>
      </c>
      <c r="C352" s="19">
        <f t="shared" si="71"/>
        <v>4.0002195117832295</v>
      </c>
      <c r="D352" s="19">
        <f t="shared" si="72"/>
        <v>18.426497009804706</v>
      </c>
      <c r="E352" s="18"/>
      <c r="F352" s="18"/>
      <c r="G352" s="18"/>
    </row>
    <row r="353" spans="1:7" ht="12.75">
      <c r="A353" s="19">
        <f t="shared" si="73"/>
        <v>56.226096387525715</v>
      </c>
      <c r="B353" s="48">
        <f t="shared" si="70"/>
        <v>56.226096387525715</v>
      </c>
      <c r="C353" s="19">
        <f t="shared" si="71"/>
        <v>4.029380997655714</v>
      </c>
      <c r="D353" s="19">
        <f t="shared" si="72"/>
        <v>18.584651484388264</v>
      </c>
      <c r="E353" s="18"/>
      <c r="F353" s="18"/>
      <c r="G353" s="18"/>
    </row>
    <row r="354" spans="1:7" ht="12.75">
      <c r="A354" s="19">
        <f t="shared" si="73"/>
        <v>57.73502691896258</v>
      </c>
      <c r="B354" s="48">
        <f t="shared" si="70"/>
        <v>57.73502691896258</v>
      </c>
      <c r="C354" s="19">
        <f t="shared" si="71"/>
        <v>4.055864041654036</v>
      </c>
      <c r="D354" s="19">
        <f t="shared" si="72"/>
        <v>18.729775431973405</v>
      </c>
      <c r="E354" s="18"/>
      <c r="F354" s="18"/>
      <c r="G354" s="18"/>
    </row>
    <row r="355" spans="1:7" ht="12.75">
      <c r="A355" s="19">
        <f t="shared" si="73"/>
        <v>59.134055545214814</v>
      </c>
      <c r="B355" s="48">
        <f t="shared" si="70"/>
        <v>59.134055545214814</v>
      </c>
      <c r="C355" s="19">
        <f t="shared" si="71"/>
        <v>4.079806994411506</v>
      </c>
      <c r="D355" s="19">
        <f t="shared" si="72"/>
        <v>18.862196975713598</v>
      </c>
      <c r="E355" s="18"/>
      <c r="F355" s="18"/>
      <c r="G355" s="18"/>
    </row>
    <row r="356" spans="1:7" ht="12.75">
      <c r="A356" s="19">
        <f t="shared" si="73"/>
        <v>60.42051913577666</v>
      </c>
      <c r="B356" s="48">
        <f t="shared" si="70"/>
        <v>60.42051913577666</v>
      </c>
      <c r="C356" s="19">
        <f t="shared" si="71"/>
        <v>4.101328768039731</v>
      </c>
      <c r="D356" s="19">
        <f t="shared" si="72"/>
        <v>18.98220754435118</v>
      </c>
      <c r="E356" s="18"/>
      <c r="F356" s="18"/>
      <c r="G356" s="18"/>
    </row>
    <row r="357" spans="1:7" ht="12.75">
      <c r="A357" s="19">
        <f t="shared" si="73"/>
        <v>61.59196883408579</v>
      </c>
      <c r="B357" s="48">
        <f t="shared" si="70"/>
        <v>61.59196883408579</v>
      </c>
      <c r="C357" s="19">
        <f t="shared" si="71"/>
        <v>4.12053148596974</v>
      </c>
      <c r="D357" s="19">
        <f t="shared" si="72"/>
        <v>19.090064859707397</v>
      </c>
      <c r="E357" s="18"/>
      <c r="F357" s="18"/>
      <c r="G357" s="18"/>
    </row>
    <row r="358" spans="1:7" ht="12.75">
      <c r="A358" s="19">
        <f t="shared" si="73"/>
        <v>62.64617471906058</v>
      </c>
      <c r="B358" s="48">
        <f t="shared" si="70"/>
        <v>62.64617471906058</v>
      </c>
      <c r="C358" s="19">
        <f t="shared" si="71"/>
        <v>4.137502621522028</v>
      </c>
      <c r="D358" s="19">
        <f t="shared" si="72"/>
        <v>19.185995486488366</v>
      </c>
      <c r="E358" s="18"/>
      <c r="F358" s="18"/>
      <c r="G358" s="18"/>
    </row>
    <row r="359" spans="1:7" ht="12.75">
      <c r="A359" s="19">
        <f t="shared" si="73"/>
        <v>63.58113004988183</v>
      </c>
      <c r="B359" s="48">
        <f t="shared" si="70"/>
        <v>63.58113004988183</v>
      </c>
      <c r="C359" s="19">
        <f t="shared" si="71"/>
        <v>4.152316728993814</v>
      </c>
      <c r="D359" s="19">
        <f t="shared" si="72"/>
        <v>19.2701970025469</v>
      </c>
      <c r="E359" s="18"/>
      <c r="F359" s="18"/>
      <c r="G359" s="18"/>
    </row>
    <row r="360" spans="1:7" ht="12.75">
      <c r="A360" s="19">
        <f t="shared" si="73"/>
        <v>64.3950550859379</v>
      </c>
      <c r="B360" s="48">
        <f t="shared" si="70"/>
        <v>64.3950550859379</v>
      </c>
      <c r="C360" s="19">
        <f t="shared" si="71"/>
        <v>4.1650368457823905</v>
      </c>
      <c r="D360" s="19">
        <f t="shared" si="72"/>
        <v>19.342839837140097</v>
      </c>
      <c r="E360" s="18"/>
      <c r="F360" s="18"/>
      <c r="G360" s="18"/>
    </row>
    <row r="361" spans="1:7" ht="12.75">
      <c r="A361" s="19">
        <f t="shared" si="73"/>
        <v>65.08640047466226</v>
      </c>
      <c r="B361" s="48">
        <f t="shared" si="70"/>
        <v>65.08640047466226</v>
      </c>
      <c r="C361" s="19">
        <f t="shared" si="71"/>
        <v>4.175715625312524</v>
      </c>
      <c r="D361" s="19">
        <f t="shared" si="72"/>
        <v>19.404068816000294</v>
      </c>
      <c r="E361" s="18"/>
      <c r="F361" s="18"/>
      <c r="G361" s="18"/>
    </row>
    <row r="362" spans="1:7" ht="12.75">
      <c r="A362" s="19">
        <f t="shared" si="73"/>
        <v>65.65385020081388</v>
      </c>
      <c r="B362" s="48">
        <f t="shared" si="70"/>
        <v>65.65385020081388</v>
      </c>
      <c r="C362" s="19">
        <f t="shared" si="71"/>
        <v>4.184396246413941</v>
      </c>
      <c r="D362" s="19">
        <f t="shared" si="72"/>
        <v>19.454004444784378</v>
      </c>
      <c r="E362" s="18"/>
      <c r="F362" s="18"/>
      <c r="G362" s="18"/>
    </row>
    <row r="363" spans="1:7" ht="12.75">
      <c r="A363" s="19">
        <f t="shared" si="73"/>
        <v>66.0963240915874</v>
      </c>
      <c r="B363" s="48">
        <f t="shared" si="70"/>
        <v>66.0963240915874</v>
      </c>
      <c r="C363" s="19">
        <f t="shared" si="71"/>
        <v>4.1911131339888446</v>
      </c>
      <c r="D363" s="19">
        <f t="shared" si="72"/>
        <v>19.492743956363125</v>
      </c>
      <c r="E363" s="18"/>
      <c r="F363" s="18"/>
      <c r="G363" s="18"/>
    </row>
    <row r="364" spans="1:7" ht="12.75">
      <c r="A364" s="19">
        <f t="shared" si="73"/>
        <v>66.41297987278298</v>
      </c>
      <c r="B364" s="48">
        <f t="shared" si="70"/>
        <v>66.41297987278298</v>
      </c>
      <c r="C364" s="19">
        <f t="shared" si="71"/>
        <v>4.195892517390452</v>
      </c>
      <c r="D364" s="19">
        <f t="shared" si="72"/>
        <v>19.52036214220457</v>
      </c>
      <c r="E364" s="18"/>
      <c r="F364" s="18"/>
      <c r="G364" s="18"/>
    </row>
    <row r="365" spans="1:7" ht="12.75">
      <c r="A365" s="19">
        <f t="shared" si="73"/>
        <v>66.60321477212418</v>
      </c>
      <c r="B365" s="48">
        <f t="shared" si="70"/>
        <v>66.60321477212418</v>
      </c>
      <c r="C365" s="19">
        <f t="shared" si="71"/>
        <v>4.198752846233106</v>
      </c>
      <c r="D365" s="19">
        <f t="shared" si="72"/>
        <v>19.536911983588368</v>
      </c>
      <c r="E365" s="18"/>
      <c r="F365" s="18"/>
      <c r="G365" s="18"/>
    </row>
    <row r="366" spans="1:7" ht="12.75">
      <c r="A366" s="19">
        <f t="shared" si="73"/>
        <v>66.66666666483378</v>
      </c>
      <c r="B366" s="48">
        <f t="shared" si="70"/>
        <v>66.66666666483378</v>
      </c>
      <c r="C366" s="19">
        <f t="shared" si="71"/>
        <v>4.199705077852434</v>
      </c>
      <c r="D366" s="19">
        <f t="shared" si="72"/>
        <v>19.542425094234048</v>
      </c>
      <c r="E366" s="18"/>
      <c r="F366" s="18"/>
      <c r="G366" s="18"/>
    </row>
    <row r="367" spans="1:7" ht="12.75">
      <c r="A367" s="19">
        <f>G60</f>
        <v>33.333333333190126</v>
      </c>
      <c r="B367" s="48">
        <f t="shared" si="70"/>
        <v>33.333333333190126</v>
      </c>
      <c r="C367" s="19">
        <f t="shared" si="71"/>
        <v>3.5065578973156852</v>
      </c>
      <c r="D367" s="19">
        <f aca="true" t="shared" si="74" ref="D367:D403">G101</f>
        <v>16.020599913260966</v>
      </c>
      <c r="E367" s="18"/>
      <c r="F367" s="18"/>
      <c r="G367" s="18"/>
    </row>
    <row r="368" spans="1:7" ht="12.75">
      <c r="A368" s="19">
        <f>G61</f>
        <v>33.709615867786745</v>
      </c>
      <c r="B368" s="48">
        <f t="shared" si="70"/>
        <v>33.709615867786745</v>
      </c>
      <c r="C368" s="19">
        <f t="shared" si="71"/>
        <v>3.517783133980413</v>
      </c>
      <c r="D368" s="19">
        <f t="shared" si="74"/>
        <v>16.069487305167172</v>
      </c>
      <c r="E368" s="18"/>
      <c r="F368" s="18"/>
      <c r="G368" s="18"/>
    </row>
    <row r="369" spans="1:7" ht="12.75">
      <c r="A369" s="19">
        <f aca="true" t="shared" si="75" ref="A369:A403">G62</f>
        <v>34.788989946820834</v>
      </c>
      <c r="B369" s="48">
        <f t="shared" si="70"/>
        <v>34.788989946820834</v>
      </c>
      <c r="C369" s="19">
        <f t="shared" si="71"/>
        <v>3.5493009558829707</v>
      </c>
      <c r="D369" s="19">
        <f t="shared" si="74"/>
        <v>16.2082141134826</v>
      </c>
      <c r="E369" s="18"/>
      <c r="F369" s="18"/>
      <c r="G369" s="18"/>
    </row>
    <row r="370" spans="1:7" ht="12.75">
      <c r="A370" s="19">
        <f t="shared" si="75"/>
        <v>36.449445966204365</v>
      </c>
      <c r="B370" s="48">
        <f t="shared" si="70"/>
        <v>36.449445966204365</v>
      </c>
      <c r="C370" s="19">
        <f t="shared" si="71"/>
        <v>3.5959262585093645</v>
      </c>
      <c r="D370" s="19">
        <f t="shared" si="74"/>
        <v>16.41739034401705</v>
      </c>
      <c r="E370" s="18"/>
      <c r="F370" s="18"/>
      <c r="G370" s="18"/>
    </row>
    <row r="371" spans="1:7" ht="12.75">
      <c r="A371" s="19">
        <f t="shared" si="75"/>
        <v>38.548219974375044</v>
      </c>
      <c r="B371" s="48">
        <f t="shared" si="70"/>
        <v>38.548219974375044</v>
      </c>
      <c r="C371" s="19">
        <f t="shared" si="71"/>
        <v>3.6519099244782858</v>
      </c>
      <c r="D371" s="19">
        <f t="shared" si="74"/>
        <v>16.674774160872</v>
      </c>
      <c r="E371" s="18"/>
      <c r="F371" s="18"/>
      <c r="G371" s="18"/>
    </row>
    <row r="372" spans="1:7" ht="12.75">
      <c r="A372" s="19">
        <f t="shared" si="75"/>
        <v>40.95833508038989</v>
      </c>
      <c r="B372" s="48">
        <f t="shared" si="70"/>
        <v>40.95833508038989</v>
      </c>
      <c r="C372" s="19">
        <f t="shared" si="71"/>
        <v>3.7125553324537037</v>
      </c>
      <c r="D372" s="19">
        <f t="shared" si="74"/>
        <v>16.9612273279272</v>
      </c>
      <c r="E372" s="18"/>
      <c r="F372" s="18"/>
      <c r="G372" s="18"/>
    </row>
    <row r="373" spans="1:7" ht="12.75">
      <c r="A373" s="19">
        <f t="shared" si="75"/>
        <v>43.58059921401065</v>
      </c>
      <c r="B373" s="48">
        <f t="shared" si="70"/>
        <v>43.58059921401065</v>
      </c>
      <c r="C373" s="19">
        <f t="shared" si="71"/>
        <v>3.7746120791697817</v>
      </c>
      <c r="D373" s="19">
        <f t="shared" si="74"/>
        <v>17.262525435378866</v>
      </c>
      <c r="E373" s="18"/>
      <c r="F373" s="18"/>
      <c r="G373" s="18"/>
    </row>
    <row r="374" spans="1:7" ht="12.75">
      <c r="A374" s="19">
        <f t="shared" si="75"/>
        <v>46.34164428779506</v>
      </c>
      <c r="B374" s="48">
        <f t="shared" si="70"/>
        <v>46.34164428779506</v>
      </c>
      <c r="C374" s="19">
        <f t="shared" si="71"/>
        <v>3.836041001495027</v>
      </c>
      <c r="D374" s="19">
        <f t="shared" si="74"/>
        <v>17.568864097642056</v>
      </c>
      <c r="E374" s="18"/>
      <c r="F374" s="18"/>
      <c r="G374" s="18"/>
    </row>
    <row r="375" spans="1:7" ht="12.75">
      <c r="A375" s="19">
        <f t="shared" si="75"/>
        <v>49.18788487951735</v>
      </c>
      <c r="B375" s="48">
        <f aca="true" t="shared" si="76" ref="B375:B438">IF(A375&lt;$C$180,$C$180,A375)</f>
        <v>49.18788487951735</v>
      </c>
      <c r="C375" s="19">
        <f aca="true" t="shared" si="77" ref="C375:C438">LN(B375)</f>
        <v>3.89564735088942</v>
      </c>
      <c r="D375" s="19">
        <f t="shared" si="74"/>
        <v>17.873737706109587</v>
      </c>
      <c r="E375" s="18"/>
      <c r="F375" s="18"/>
      <c r="G375" s="18"/>
    </row>
    <row r="376" spans="1:7" ht="12.75">
      <c r="A376" s="19">
        <f t="shared" si="75"/>
        <v>52.07977874617689</v>
      </c>
      <c r="B376" s="48">
        <f t="shared" si="76"/>
        <v>52.07977874617689</v>
      </c>
      <c r="C376" s="19">
        <f t="shared" si="77"/>
        <v>3.9527767495459916</v>
      </c>
      <c r="D376" s="19">
        <f t="shared" si="74"/>
        <v>18.172916013246684</v>
      </c>
      <c r="E376" s="18"/>
      <c r="F376" s="18"/>
      <c r="G376" s="18"/>
    </row>
    <row r="377" spans="1:7" ht="12.75">
      <c r="A377" s="19">
        <f t="shared" si="75"/>
        <v>54.987493190755536</v>
      </c>
      <c r="B377" s="48">
        <f t="shared" si="76"/>
        <v>54.987493190755536</v>
      </c>
      <c r="C377" s="19">
        <f t="shared" si="77"/>
        <v>4.007105762842242</v>
      </c>
      <c r="D377" s="19">
        <f t="shared" si="74"/>
        <v>18.46368758678127</v>
      </c>
      <c r="E377" s="18"/>
      <c r="F377" s="18"/>
      <c r="G377" s="18"/>
    </row>
    <row r="378" spans="1:7" ht="12.75">
      <c r="A378" s="19">
        <f t="shared" si="75"/>
        <v>57.887894894457574</v>
      </c>
      <c r="B378" s="48">
        <f t="shared" si="76"/>
        <v>57.887894894457574</v>
      </c>
      <c r="C378" s="19">
        <f t="shared" si="77"/>
        <v>4.058508293540589</v>
      </c>
      <c r="D378" s="19">
        <f t="shared" si="74"/>
        <v>18.744343402494067</v>
      </c>
      <c r="E378" s="18"/>
      <c r="F378" s="18"/>
      <c r="G378" s="18"/>
    </row>
    <row r="379" spans="1:7" ht="12.75">
      <c r="A379" s="19">
        <f t="shared" si="75"/>
        <v>60.762521851076514</v>
      </c>
      <c r="B379" s="48">
        <f t="shared" si="76"/>
        <v>60.762521851076514</v>
      </c>
      <c r="C379" s="19">
        <f t="shared" si="77"/>
        <v>4.1069731819860165</v>
      </c>
      <c r="D379" s="19">
        <f t="shared" si="74"/>
        <v>19.01383496778764</v>
      </c>
      <c r="E379" s="18"/>
      <c r="F379" s="18"/>
      <c r="G379" s="18"/>
    </row>
    <row r="380" spans="1:7" ht="12.75">
      <c r="A380" s="19">
        <f t="shared" si="75"/>
        <v>63.596226348976145</v>
      </c>
      <c r="B380" s="48">
        <f t="shared" si="76"/>
        <v>63.596226348976145</v>
      </c>
      <c r="C380" s="19">
        <f t="shared" si="77"/>
        <v>4.152554134450142</v>
      </c>
      <c r="D380" s="19">
        <f t="shared" si="74"/>
        <v>19.271549892216314</v>
      </c>
      <c r="E380" s="18"/>
      <c r="F380" s="18"/>
      <c r="G380" s="18"/>
    </row>
    <row r="381" spans="1:7" ht="12.75">
      <c r="A381" s="19">
        <f t="shared" si="75"/>
        <v>66.37626299063831</v>
      </c>
      <c r="B381" s="48">
        <f t="shared" si="76"/>
        <v>66.37626299063831</v>
      </c>
      <c r="C381" s="19">
        <f t="shared" si="77"/>
        <v>4.195339507488616</v>
      </c>
      <c r="D381" s="19">
        <f t="shared" si="74"/>
        <v>19.517164254606087</v>
      </c>
      <c r="E381" s="18"/>
      <c r="F381" s="18"/>
      <c r="G381" s="18"/>
    </row>
    <row r="382" spans="1:7" ht="12.75">
      <c r="A382" s="19">
        <f t="shared" si="75"/>
        <v>69.09166986904498</v>
      </c>
      <c r="B382" s="48">
        <f t="shared" si="76"/>
        <v>69.09166986904498</v>
      </c>
      <c r="C382" s="19">
        <f t="shared" si="77"/>
        <v>4.235434171683876</v>
      </c>
      <c r="D382" s="19">
        <f t="shared" si="74"/>
        <v>19.75054481846633</v>
      </c>
      <c r="E382" s="18"/>
      <c r="F382" s="18"/>
      <c r="G382" s="18"/>
    </row>
    <row r="383" spans="1:7" ht="12.75">
      <c r="A383" s="19">
        <f t="shared" si="75"/>
        <v>71.73284369232682</v>
      </c>
      <c r="B383" s="48">
        <f t="shared" si="76"/>
        <v>71.73284369232682</v>
      </c>
      <c r="C383" s="19">
        <f t="shared" si="77"/>
        <v>4.272948713745761</v>
      </c>
      <c r="D383" s="19">
        <f t="shared" si="74"/>
        <v>19.971683697502115</v>
      </c>
      <c r="E383" s="18"/>
      <c r="F383" s="18"/>
      <c r="G383" s="18"/>
    </row>
    <row r="384" spans="1:7" ht="12.75">
      <c r="A384" s="19">
        <f t="shared" si="75"/>
        <v>74.29124448393938</v>
      </c>
      <c r="B384" s="48">
        <f t="shared" si="76"/>
        <v>74.29124448393938</v>
      </c>
      <c r="C384" s="19">
        <f t="shared" si="77"/>
        <v>4.307993104725377</v>
      </c>
      <c r="D384" s="19">
        <f t="shared" si="74"/>
        <v>20.18065431124867</v>
      </c>
      <c r="E384" s="18"/>
      <c r="F384" s="18"/>
      <c r="G384" s="18"/>
    </row>
    <row r="385" spans="1:7" ht="12.75">
      <c r="A385" s="19">
        <f t="shared" si="75"/>
        <v>76.75918792439982</v>
      </c>
      <c r="B385" s="48">
        <f t="shared" si="76"/>
        <v>76.75918792439982</v>
      </c>
      <c r="C385" s="19">
        <f t="shared" si="77"/>
        <v>4.340673091672383</v>
      </c>
      <c r="D385" s="19">
        <f t="shared" si="74"/>
        <v>20.37758144897535</v>
      </c>
      <c r="E385" s="18"/>
      <c r="F385" s="18"/>
      <c r="G385" s="18"/>
    </row>
    <row r="386" spans="1:7" ht="12.75">
      <c r="A386" s="19">
        <f t="shared" si="75"/>
        <v>79.12969776189377</v>
      </c>
      <c r="B386" s="48">
        <f t="shared" si="76"/>
        <v>79.12969776189377</v>
      </c>
      <c r="C386" s="19">
        <f t="shared" si="77"/>
        <v>4.37108825010027</v>
      </c>
      <c r="D386" s="19">
        <f t="shared" si="74"/>
        <v>20.5626207824655</v>
      </c>
      <c r="E386" s="18"/>
      <c r="F386" s="18"/>
      <c r="G386" s="18"/>
    </row>
    <row r="387" spans="1:7" ht="12.75">
      <c r="A387" s="19">
        <f t="shared" si="75"/>
        <v>81.39639994281174</v>
      </c>
      <c r="B387" s="48">
        <f t="shared" si="76"/>
        <v>81.39639994281174</v>
      </c>
      <c r="C387" s="19">
        <f t="shared" si="77"/>
        <v>4.399331045283679</v>
      </c>
      <c r="D387" s="19">
        <f t="shared" si="74"/>
        <v>20.735944773142663</v>
      </c>
      <c r="E387" s="18"/>
      <c r="F387" s="18"/>
      <c r="G387" s="18"/>
    </row>
    <row r="388" spans="1:7" ht="12.75">
      <c r="A388" s="19">
        <f t="shared" si="75"/>
        <v>83.55344608870828</v>
      </c>
      <c r="B388" s="48">
        <f t="shared" si="76"/>
        <v>83.55344608870828</v>
      </c>
      <c r="C388" s="19">
        <f t="shared" si="77"/>
        <v>4.425486500016171</v>
      </c>
      <c r="D388" s="19">
        <f t="shared" si="74"/>
        <v>20.89773294829758</v>
      </c>
      <c r="E388" s="18"/>
      <c r="F388" s="18"/>
      <c r="G388" s="18"/>
    </row>
    <row r="389" spans="1:7" ht="12.75">
      <c r="A389" s="19">
        <f t="shared" si="75"/>
        <v>85.59545786113061</v>
      </c>
      <c r="B389" s="48">
        <f t="shared" si="76"/>
        <v>85.59545786113061</v>
      </c>
      <c r="C389" s="19">
        <f t="shared" si="77"/>
        <v>4.449632219369869</v>
      </c>
      <c r="D389" s="19">
        <f t="shared" si="74"/>
        <v>21.04816518815415</v>
      </c>
      <c r="E389" s="18"/>
      <c r="F389" s="18"/>
      <c r="G389" s="18"/>
    </row>
    <row r="390" spans="1:7" ht="12.75">
      <c r="A390" s="19">
        <f t="shared" si="75"/>
        <v>87.51748635315144</v>
      </c>
      <c r="B390" s="48">
        <f t="shared" si="76"/>
        <v>87.51748635315144</v>
      </c>
      <c r="C390" s="19">
        <f t="shared" si="77"/>
        <v>4.471838617433426</v>
      </c>
      <c r="D390" s="19">
        <f t="shared" si="74"/>
        <v>21.187417102648503</v>
      </c>
      <c r="E390" s="18"/>
      <c r="F390" s="18"/>
      <c r="G390" s="18"/>
    </row>
    <row r="391" spans="1:7" ht="12.75">
      <c r="A391" s="19">
        <f t="shared" si="75"/>
        <v>89.31498239234458</v>
      </c>
      <c r="B391" s="48">
        <f t="shared" si="76"/>
        <v>89.31498239234458</v>
      </c>
      <c r="C391" s="19">
        <f t="shared" si="77"/>
        <v>4.49216924975975</v>
      </c>
      <c r="D391" s="19">
        <f t="shared" si="74"/>
        <v>21.31565686663285</v>
      </c>
      <c r="E391" s="18"/>
      <c r="F391" s="18"/>
      <c r="G391" s="18"/>
    </row>
    <row r="392" spans="1:7" ht="12.75">
      <c r="A392" s="19">
        <f t="shared" si="75"/>
        <v>90.98377482901785</v>
      </c>
      <c r="B392" s="48">
        <f t="shared" si="76"/>
        <v>90.98377482901785</v>
      </c>
      <c r="C392" s="19">
        <f t="shared" si="77"/>
        <v>4.510681192037547</v>
      </c>
      <c r="D392" s="19">
        <f t="shared" si="74"/>
        <v>21.4330430765962</v>
      </c>
      <c r="E392" s="18"/>
      <c r="F392" s="18"/>
      <c r="G392" s="18"/>
    </row>
    <row r="393" spans="1:7" ht="12.75">
      <c r="A393" s="19">
        <f t="shared" si="75"/>
        <v>92.52005470393833</v>
      </c>
      <c r="B393" s="48">
        <f t="shared" si="76"/>
        <v>92.52005470393833</v>
      </c>
      <c r="C393" s="19">
        <f t="shared" si="77"/>
        <v>4.52742542862915</v>
      </c>
      <c r="D393" s="19">
        <f t="shared" si="74"/>
        <v>21.53972332379894</v>
      </c>
      <c r="E393" s="18"/>
      <c r="F393" s="18"/>
      <c r="G393" s="18"/>
    </row>
    <row r="394" spans="1:7" ht="12.75">
      <c r="A394" s="19">
        <f t="shared" si="75"/>
        <v>93.92036376309224</v>
      </c>
      <c r="B394" s="48">
        <f t="shared" si="76"/>
        <v>93.92036376309224</v>
      </c>
      <c r="C394" s="19">
        <f t="shared" si="77"/>
        <v>4.542447229188685</v>
      </c>
      <c r="D394" s="19">
        <f t="shared" si="74"/>
        <v>21.635833269029266</v>
      </c>
      <c r="E394" s="18"/>
      <c r="F394" s="18"/>
      <c r="G394" s="18"/>
    </row>
    <row r="395" spans="1:7" ht="12.75">
      <c r="A395" s="19">
        <f t="shared" si="75"/>
        <v>95.18158619266742</v>
      </c>
      <c r="B395" s="48">
        <f t="shared" si="76"/>
        <v>95.18158619266742</v>
      </c>
      <c r="C395" s="19">
        <f t="shared" si="77"/>
        <v>4.555786500742875</v>
      </c>
      <c r="D395" s="19">
        <f t="shared" si="74"/>
        <v>21.721496066680167</v>
      </c>
      <c r="E395" s="18"/>
      <c r="F395" s="18"/>
      <c r="G395" s="18"/>
    </row>
    <row r="396" spans="1:7" ht="12.75">
      <c r="A396" s="19">
        <f t="shared" si="75"/>
        <v>96.30094273801524</v>
      </c>
      <c r="B396" s="48">
        <f t="shared" si="76"/>
        <v>96.30094273801524</v>
      </c>
      <c r="C396" s="19">
        <f t="shared" si="77"/>
        <v>4.567478108351336</v>
      </c>
      <c r="D396" s="19">
        <f t="shared" si="74"/>
        <v>21.796822029484936</v>
      </c>
      <c r="E396" s="18"/>
      <c r="F396" s="18"/>
      <c r="G396" s="18"/>
    </row>
    <row r="397" spans="1:7" ht="12.75">
      <c r="A397" s="19">
        <f t="shared" si="75"/>
        <v>97.27598658104905</v>
      </c>
      <c r="B397" s="48">
        <f t="shared" si="76"/>
        <v>97.27598658104905</v>
      </c>
      <c r="C397" s="19">
        <f t="shared" si="77"/>
        <v>4.577552161004219</v>
      </c>
      <c r="D397" s="19">
        <f t="shared" si="74"/>
        <v>21.86190845598789</v>
      </c>
      <c r="E397" s="18"/>
      <c r="F397" s="18"/>
      <c r="G397" s="18"/>
    </row>
    <row r="398" spans="1:7" ht="12.75">
      <c r="A398" s="19">
        <f t="shared" si="75"/>
        <v>98.10460050526521</v>
      </c>
      <c r="B398" s="48">
        <f t="shared" si="76"/>
        <v>98.10460050526521</v>
      </c>
      <c r="C398" s="19">
        <f t="shared" si="77"/>
        <v>4.586034261549868</v>
      </c>
      <c r="D398" s="19">
        <f t="shared" si="74"/>
        <v>21.916839564657614</v>
      </c>
      <c r="E398" s="18"/>
      <c r="F398" s="18"/>
      <c r="G398" s="18"/>
    </row>
    <row r="399" spans="1:7" ht="12.75">
      <c r="A399" s="19">
        <f t="shared" si="75"/>
        <v>98.78499499271177</v>
      </c>
      <c r="B399" s="48">
        <f t="shared" si="76"/>
        <v>98.78499499271177</v>
      </c>
      <c r="C399" s="19">
        <f t="shared" si="77"/>
        <v>4.592945720676616</v>
      </c>
      <c r="D399" s="19">
        <f t="shared" si="74"/>
        <v>21.96168649418025</v>
      </c>
      <c r="E399" s="18"/>
      <c r="F399" s="18"/>
      <c r="G399" s="18"/>
    </row>
    <row r="400" spans="1:7" ht="12.75">
      <c r="A400" s="19">
        <f t="shared" si="75"/>
        <v>99.31570698419256</v>
      </c>
      <c r="B400" s="48">
        <f t="shared" si="76"/>
        <v>99.31570698419256</v>
      </c>
      <c r="C400" s="19">
        <f t="shared" si="77"/>
        <v>4.598303735623947</v>
      </c>
      <c r="D400" s="19">
        <f t="shared" si="74"/>
        <v>21.996507340758615</v>
      </c>
      <c r="E400" s="18"/>
      <c r="F400" s="18"/>
      <c r="G400" s="18"/>
    </row>
    <row r="401" spans="1:7" ht="12.75">
      <c r="A401" s="19">
        <f t="shared" si="75"/>
        <v>99.6955991007995</v>
      </c>
      <c r="B401" s="48">
        <f t="shared" si="76"/>
        <v>99.6955991007995</v>
      </c>
      <c r="C401" s="19">
        <f t="shared" si="77"/>
        <v>4.602121534577278</v>
      </c>
      <c r="D401" s="19">
        <f t="shared" si="74"/>
        <v>22.02134721147811</v>
      </c>
      <c r="E401" s="18"/>
      <c r="F401" s="18"/>
      <c r="G401" s="18"/>
    </row>
    <row r="402" spans="1:7" ht="12.75">
      <c r="A402" s="19">
        <f t="shared" si="75"/>
        <v>99.92385917728612</v>
      </c>
      <c r="B402" s="48">
        <f t="shared" si="76"/>
        <v>99.92385917728612</v>
      </c>
      <c r="C402" s="19">
        <f t="shared" si="77"/>
        <v>4.604408487742484</v>
      </c>
      <c r="D402" s="19">
        <f t="shared" si="74"/>
        <v>22.03623827889034</v>
      </c>
      <c r="E402" s="18"/>
      <c r="F402" s="18"/>
      <c r="G402" s="18"/>
    </row>
    <row r="403" spans="1:7" ht="12.75">
      <c r="A403" s="19">
        <f t="shared" si="75"/>
        <v>99.99999999805634</v>
      </c>
      <c r="B403" s="48">
        <f t="shared" si="76"/>
        <v>99.99999999805634</v>
      </c>
      <c r="C403" s="19">
        <f t="shared" si="77"/>
        <v>4.605170185968655</v>
      </c>
      <c r="D403" s="19">
        <f t="shared" si="74"/>
        <v>22.04119982643263</v>
      </c>
      <c r="E403" s="18"/>
      <c r="F403" s="18"/>
      <c r="G403" s="18"/>
    </row>
    <row r="404" spans="1:7" ht="12.75">
      <c r="A404" s="19">
        <f>H60</f>
        <v>66.66666666632948</v>
      </c>
      <c r="B404" s="48">
        <f t="shared" si="76"/>
        <v>66.66666666632948</v>
      </c>
      <c r="C404" s="19">
        <f t="shared" si="77"/>
        <v>4.199705077874869</v>
      </c>
      <c r="D404" s="19">
        <f aca="true" t="shared" si="78" ref="D404:D440">H101</f>
        <v>19.542425094363963</v>
      </c>
      <c r="E404" s="18"/>
      <c r="F404" s="18"/>
      <c r="G404" s="18"/>
    </row>
    <row r="405" spans="1:7" ht="12.75">
      <c r="A405" s="19">
        <f>H61</f>
        <v>66.91939538348569</v>
      </c>
      <c r="B405" s="48">
        <f t="shared" si="76"/>
        <v>66.91939538348569</v>
      </c>
      <c r="C405" s="19">
        <f t="shared" si="77"/>
        <v>4.203488841162771</v>
      </c>
      <c r="D405" s="19">
        <f t="shared" si="78"/>
        <v>19.564349139295846</v>
      </c>
      <c r="E405" s="18"/>
      <c r="F405" s="18"/>
      <c r="G405" s="18"/>
    </row>
    <row r="406" spans="1:7" ht="12.75">
      <c r="A406" s="19">
        <f aca="true" t="shared" si="79" ref="A406:A440">H62</f>
        <v>67.66454666514895</v>
      </c>
      <c r="B406" s="48">
        <f t="shared" si="76"/>
        <v>67.66454666514895</v>
      </c>
      <c r="C406" s="19">
        <f t="shared" si="77"/>
        <v>4.2145623598111905</v>
      </c>
      <c r="D406" s="19">
        <f t="shared" si="78"/>
        <v>19.62867025031862</v>
      </c>
      <c r="E406" s="18"/>
      <c r="F406" s="18"/>
      <c r="G406" s="18"/>
    </row>
    <row r="407" spans="1:7" ht="12.75">
      <c r="A407" s="19">
        <f t="shared" si="79"/>
        <v>68.86573943198782</v>
      </c>
      <c r="B407" s="48">
        <f t="shared" si="76"/>
        <v>68.86573943198782</v>
      </c>
      <c r="C407" s="19">
        <f t="shared" si="77"/>
        <v>4.2321588037252535</v>
      </c>
      <c r="D407" s="19">
        <f t="shared" si="78"/>
        <v>19.731364205135968</v>
      </c>
      <c r="E407" s="18"/>
      <c r="F407" s="18"/>
      <c r="G407" s="18"/>
    </row>
    <row r="408" spans="1:7" ht="12.75">
      <c r="A408" s="19">
        <f t="shared" si="79"/>
        <v>70.47016017163745</v>
      </c>
      <c r="B408" s="48">
        <f t="shared" si="76"/>
        <v>70.47016017163745</v>
      </c>
      <c r="C408" s="19">
        <f t="shared" si="77"/>
        <v>4.255189360241662</v>
      </c>
      <c r="D408" s="19">
        <f t="shared" si="78"/>
        <v>19.866664493042837</v>
      </c>
      <c r="E408" s="18"/>
      <c r="F408" s="18"/>
      <c r="G408" s="18"/>
    </row>
    <row r="409" spans="1:7" ht="12.75">
      <c r="A409" s="19">
        <f t="shared" si="79"/>
        <v>72.4168457970792</v>
      </c>
      <c r="B409" s="48">
        <f t="shared" si="76"/>
        <v>72.4168457970792</v>
      </c>
      <c r="C409" s="19">
        <f t="shared" si="77"/>
        <v>4.28243894908187</v>
      </c>
      <c r="D409" s="19">
        <f t="shared" si="78"/>
        <v>20.028047328390887</v>
      </c>
      <c r="E409" s="18"/>
      <c r="F409" s="18"/>
      <c r="G409" s="18"/>
    </row>
    <row r="410" spans="1:7" ht="12.75">
      <c r="A410" s="19">
        <f t="shared" si="79"/>
        <v>74.6437891642492</v>
      </c>
      <c r="B410" s="48">
        <f t="shared" si="76"/>
        <v>74.6437891642492</v>
      </c>
      <c r="C410" s="19">
        <f t="shared" si="77"/>
        <v>4.312727321116692</v>
      </c>
      <c r="D410" s="19">
        <f t="shared" si="78"/>
        <v>20.209060088293693</v>
      </c>
      <c r="E410" s="18"/>
      <c r="F410" s="18"/>
      <c r="G410" s="18"/>
    </row>
    <row r="411" spans="1:7" ht="12.75">
      <c r="A411" s="19">
        <f t="shared" si="79"/>
        <v>77.09267294398144</v>
      </c>
      <c r="B411" s="48">
        <f t="shared" si="76"/>
        <v>77.09267294398144</v>
      </c>
      <c r="C411" s="19">
        <f t="shared" si="77"/>
        <v>4.345008242901356</v>
      </c>
      <c r="D411" s="19">
        <f t="shared" si="78"/>
        <v>20.40385240513111</v>
      </c>
      <c r="E411" s="18"/>
      <c r="F411" s="18"/>
      <c r="G411" s="18"/>
    </row>
    <row r="412" spans="1:7" ht="12.75">
      <c r="A412" s="19">
        <f t="shared" si="79"/>
        <v>79.71127621718576</v>
      </c>
      <c r="B412" s="48">
        <f t="shared" si="76"/>
        <v>79.71127621718576</v>
      </c>
      <c r="C412" s="19">
        <f t="shared" si="77"/>
        <v>4.378411059065465</v>
      </c>
      <c r="D412" s="19">
        <f t="shared" si="78"/>
        <v>20.607422257604348</v>
      </c>
      <c r="E412" s="18"/>
      <c r="F412" s="18"/>
      <c r="G412" s="18"/>
    </row>
    <row r="413" spans="1:7" ht="12.75">
      <c r="A413" s="19">
        <f t="shared" si="79"/>
        <v>82.45419194026336</v>
      </c>
      <c r="B413" s="48">
        <f t="shared" si="76"/>
        <v>82.45419194026336</v>
      </c>
      <c r="C413" s="19">
        <f t="shared" si="77"/>
        <v>4.412242889923779</v>
      </c>
      <c r="D413" s="19">
        <f t="shared" si="78"/>
        <v>20.815660531500303</v>
      </c>
      <c r="E413" s="18"/>
      <c r="F413" s="18"/>
      <c r="G413" s="18"/>
    </row>
    <row r="414" spans="1:7" ht="12.75">
      <c r="A414" s="19">
        <f t="shared" si="79"/>
        <v>85.28255599091014</v>
      </c>
      <c r="B414" s="48">
        <f t="shared" si="76"/>
        <v>85.28255599091014</v>
      </c>
      <c r="C414" s="19">
        <f t="shared" si="77"/>
        <v>4.445969931719213</v>
      </c>
      <c r="D414" s="19">
        <f t="shared" si="78"/>
        <v>21.02528248096615</v>
      </c>
      <c r="E414" s="18"/>
      <c r="F414" s="18"/>
      <c r="G414" s="18"/>
    </row>
    <row r="415" spans="1:7" ht="12.75">
      <c r="A415" s="19">
        <f t="shared" si="79"/>
        <v>88.16331554699914</v>
      </c>
      <c r="B415" s="48">
        <f t="shared" si="76"/>
        <v>88.16331554699914</v>
      </c>
      <c r="C415" s="19">
        <f t="shared" si="77"/>
        <v>4.479190952989163</v>
      </c>
      <c r="D415" s="19">
        <f t="shared" si="78"/>
        <v>21.233711082240255</v>
      </c>
      <c r="E415" s="18"/>
      <c r="F415" s="18"/>
      <c r="G415" s="18"/>
    </row>
    <row r="416" spans="1:7" ht="12.75">
      <c r="A416" s="19">
        <f t="shared" si="79"/>
        <v>91.06836025229589</v>
      </c>
      <c r="B416" s="48">
        <f t="shared" si="76"/>
        <v>91.06836025229589</v>
      </c>
      <c r="C416" s="19">
        <f t="shared" si="77"/>
        <v>4.511610436062362</v>
      </c>
      <c r="D416" s="19">
        <f t="shared" si="78"/>
        <v>21.438950950667184</v>
      </c>
      <c r="E416" s="18"/>
      <c r="F416" s="18"/>
      <c r="G416" s="18"/>
    </row>
    <row r="417" spans="1:7" ht="12.75">
      <c r="A417" s="19">
        <f t="shared" si="79"/>
        <v>93.97368433859498</v>
      </c>
      <c r="B417" s="48">
        <f t="shared" si="76"/>
        <v>93.97368433859498</v>
      </c>
      <c r="C417" s="19">
        <f t="shared" si="77"/>
        <v>4.5430147892308765</v>
      </c>
      <c r="D417" s="19">
        <f t="shared" si="78"/>
        <v>21.639471981636195</v>
      </c>
      <c r="E417" s="18"/>
      <c r="F417" s="18"/>
      <c r="G417" s="18"/>
    </row>
    <row r="418" spans="1:7" ht="12.75">
      <c r="A418" s="19">
        <f t="shared" si="79"/>
        <v>96.85865135429012</v>
      </c>
      <c r="B418" s="48">
        <f t="shared" si="76"/>
        <v>96.85865135429012</v>
      </c>
      <c r="C418" s="19">
        <f t="shared" si="77"/>
        <v>4.573252713218125</v>
      </c>
      <c r="D418" s="19">
        <f t="shared" si="78"/>
        <v>21.834110045843424</v>
      </c>
      <c r="E418" s="18"/>
      <c r="F418" s="18"/>
      <c r="G418" s="18"/>
    </row>
    <row r="419" spans="1:7" ht="12.75">
      <c r="A419" s="19">
        <f t="shared" si="79"/>
        <v>99.70538082648551</v>
      </c>
      <c r="B419" s="48">
        <f t="shared" si="76"/>
        <v>99.70538082648551</v>
      </c>
      <c r="C419" s="19">
        <f t="shared" si="77"/>
        <v>4.602219645686836</v>
      </c>
      <c r="D419" s="19">
        <f t="shared" si="78"/>
        <v>22.021985868533214</v>
      </c>
      <c r="E419" s="18"/>
      <c r="F419" s="18"/>
      <c r="G419" s="18"/>
    </row>
    <row r="420" spans="1:7" ht="12.75">
      <c r="A420" s="19">
        <f t="shared" si="79"/>
        <v>102.49825129783225</v>
      </c>
      <c r="B420" s="48">
        <f t="shared" si="76"/>
        <v>102.49825129783225</v>
      </c>
      <c r="C420" s="19">
        <f t="shared" si="77"/>
        <v>4.6298457379239775</v>
      </c>
      <c r="D420" s="19">
        <f t="shared" si="78"/>
        <v>22.202440439690626</v>
      </c>
      <c r="E420" s="18"/>
      <c r="F420" s="18"/>
      <c r="G420" s="18"/>
    </row>
    <row r="421" spans="1:7" ht="12.75">
      <c r="A421" s="19">
        <f t="shared" si="79"/>
        <v>105.22350442020233</v>
      </c>
      <c r="B421" s="48">
        <f t="shared" si="76"/>
        <v>105.22350442020233</v>
      </c>
      <c r="C421" s="19">
        <f t="shared" si="77"/>
        <v>4.656086701395278</v>
      </c>
      <c r="D421" s="19">
        <f t="shared" si="78"/>
        <v>22.37498435433363</v>
      </c>
      <c r="E421" s="18"/>
      <c r="F421" s="18"/>
      <c r="G421" s="18"/>
    </row>
    <row r="422" spans="1:7" ht="12.75">
      <c r="A422" s="19">
        <f t="shared" si="79"/>
        <v>107.86893258332636</v>
      </c>
      <c r="B422" s="48">
        <f t="shared" si="76"/>
        <v>107.86893258332636</v>
      </c>
      <c r="C422" s="19">
        <f t="shared" si="77"/>
        <v>4.680916902939531</v>
      </c>
      <c r="D422" s="19">
        <f t="shared" si="78"/>
        <v>22.539258414998727</v>
      </c>
      <c r="E422" s="18"/>
      <c r="F422" s="18"/>
      <c r="G422" s="18"/>
    </row>
    <row r="423" spans="1:7" ht="12.75">
      <c r="A423" s="19">
        <f t="shared" si="79"/>
        <v>110.42363371030564</v>
      </c>
      <c r="B423" s="48">
        <f t="shared" si="76"/>
        <v>110.42363371030564</v>
      </c>
      <c r="C423" s="19">
        <f t="shared" si="77"/>
        <v>4.704324184395454</v>
      </c>
      <c r="D423" s="19">
        <f t="shared" si="78"/>
        <v>22.69500312514472</v>
      </c>
      <c r="E423" s="18"/>
      <c r="F423" s="18"/>
      <c r="G423" s="18"/>
    </row>
    <row r="424" spans="1:7" ht="12.75">
      <c r="A424" s="19">
        <f t="shared" si="79"/>
        <v>112.8778192143499</v>
      </c>
      <c r="B424" s="48">
        <f t="shared" si="76"/>
        <v>112.8778192143499</v>
      </c>
      <c r="C424" s="19">
        <f t="shared" si="77"/>
        <v>4.726305987853593</v>
      </c>
      <c r="D424" s="19">
        <f t="shared" si="78"/>
        <v>22.842035105679585</v>
      </c>
      <c r="E424" s="18"/>
      <c r="F424" s="18"/>
      <c r="G424" s="18"/>
    </row>
    <row r="425" spans="1:7" ht="12.75">
      <c r="A425" s="19">
        <f t="shared" si="79"/>
        <v>115.22266366810817</v>
      </c>
      <c r="B425" s="48">
        <f t="shared" si="76"/>
        <v>115.22266366810817</v>
      </c>
      <c r="C425" s="19">
        <f t="shared" si="77"/>
        <v>4.746866462142452</v>
      </c>
      <c r="D425" s="19">
        <f t="shared" si="78"/>
        <v>22.98022886169232</v>
      </c>
      <c r="E425" s="18"/>
      <c r="F425" s="18"/>
      <c r="G425" s="18"/>
    </row>
    <row r="426" spans="1:7" ht="12.75">
      <c r="A426" s="19">
        <f t="shared" si="79"/>
        <v>117.45018706341183</v>
      </c>
      <c r="B426" s="48">
        <f t="shared" si="76"/>
        <v>117.45018706341183</v>
      </c>
      <c r="C426" s="19">
        <f t="shared" si="77"/>
        <v>4.7660143038104374</v>
      </c>
      <c r="D426" s="19">
        <f t="shared" si="78"/>
        <v>23.109502668854986</v>
      </c>
      <c r="E426" s="18"/>
      <c r="F426" s="18"/>
      <c r="G426" s="18"/>
    </row>
    <row r="427" spans="1:7" ht="12.75">
      <c r="A427" s="19">
        <f t="shared" si="79"/>
        <v>119.55316249733585</v>
      </c>
      <c r="B427" s="48">
        <f t="shared" si="76"/>
        <v>119.55316249733585</v>
      </c>
      <c r="C427" s="19">
        <f t="shared" si="77"/>
        <v>4.783761146898957</v>
      </c>
      <c r="D427" s="19">
        <f t="shared" si="78"/>
        <v>23.229807628639904</v>
      </c>
      <c r="E427" s="18"/>
      <c r="F427" s="18"/>
      <c r="G427" s="18"/>
    </row>
    <row r="428" spans="1:7" ht="12.75">
      <c r="A428" s="19">
        <f t="shared" si="79"/>
        <v>121.52504370215304</v>
      </c>
      <c r="B428" s="48">
        <f t="shared" si="76"/>
        <v>121.52504370215304</v>
      </c>
      <c r="C428" s="19">
        <f t="shared" si="77"/>
        <v>4.800120362545962</v>
      </c>
      <c r="D428" s="19">
        <f t="shared" si="78"/>
        <v>23.341119162564308</v>
      </c>
      <c r="E428" s="18"/>
      <c r="F428" s="18"/>
      <c r="G428" s="18"/>
    </row>
    <row r="429" spans="1:7" ht="12.75">
      <c r="A429" s="19">
        <f t="shared" si="79"/>
        <v>123.35990808523766</v>
      </c>
      <c r="B429" s="48">
        <f t="shared" si="76"/>
        <v>123.35990808523766</v>
      </c>
      <c r="C429" s="19">
        <f t="shared" si="77"/>
        <v>4.815106164721013</v>
      </c>
      <c r="D429" s="19">
        <f t="shared" si="78"/>
        <v>23.443430387144648</v>
      </c>
      <c r="E429" s="18"/>
      <c r="F429" s="18"/>
      <c r="G429" s="18"/>
    </row>
    <row r="430" spans="1:7" ht="12.75">
      <c r="A430" s="19">
        <f t="shared" si="79"/>
        <v>125.0524119178057</v>
      </c>
      <c r="B430" s="48">
        <f t="shared" si="76"/>
        <v>125.0524119178057</v>
      </c>
      <c r="C430" s="19">
        <f t="shared" si="77"/>
        <v>4.828732944765019</v>
      </c>
      <c r="D430" s="19">
        <f t="shared" si="78"/>
        <v>23.53674694282794</v>
      </c>
      <c r="E430" s="18"/>
      <c r="F430" s="18"/>
      <c r="G430" s="18"/>
    </row>
    <row r="431" spans="1:7" ht="12.75">
      <c r="A431" s="19">
        <f t="shared" si="79"/>
        <v>126.5977550643938</v>
      </c>
      <c r="B431" s="48">
        <f t="shared" si="76"/>
        <v>126.5977550643938</v>
      </c>
      <c r="C431" s="19">
        <f t="shared" si="77"/>
        <v>4.841014777044116</v>
      </c>
      <c r="D431" s="19">
        <f t="shared" si="78"/>
        <v>23.621082950586793</v>
      </c>
      <c r="E431" s="18"/>
      <c r="F431" s="18"/>
      <c r="G431" s="18"/>
    </row>
    <row r="432" spans="1:7" ht="12.75">
      <c r="A432" s="19">
        <f t="shared" si="79"/>
        <v>127.99165322637413</v>
      </c>
      <c r="B432" s="48">
        <f t="shared" si="76"/>
        <v>127.99165322637413</v>
      </c>
      <c r="C432" s="19">
        <f t="shared" si="77"/>
        <v>4.851965052624455</v>
      </c>
      <c r="D432" s="19">
        <f t="shared" si="78"/>
        <v>23.69645784633849</v>
      </c>
      <c r="E432" s="18"/>
      <c r="F432" s="18"/>
      <c r="G432" s="18"/>
    </row>
    <row r="433" spans="1:7" ht="12.75">
      <c r="A433" s="19">
        <f t="shared" si="79"/>
        <v>129.2303161219023</v>
      </c>
      <c r="B433" s="48">
        <f t="shared" si="76"/>
        <v>129.2303161219023</v>
      </c>
      <c r="C433" s="19">
        <f t="shared" si="77"/>
        <v>4.861596208730056</v>
      </c>
      <c r="D433" s="19">
        <f t="shared" si="78"/>
        <v>23.762893901607573</v>
      </c>
      <c r="E433" s="18"/>
      <c r="F433" s="18"/>
      <c r="G433" s="18"/>
    </row>
    <row r="434" spans="1:7" ht="12.75">
      <c r="A434" s="19">
        <f t="shared" si="79"/>
        <v>130.31043037254702</v>
      </c>
      <c r="B434" s="48">
        <f t="shared" si="76"/>
        <v>130.31043037254702</v>
      </c>
      <c r="C434" s="19">
        <f t="shared" si="77"/>
        <v>4.869919529833788</v>
      </c>
      <c r="D434" s="19">
        <f t="shared" si="78"/>
        <v>23.82041428333482</v>
      </c>
      <c r="E434" s="18"/>
      <c r="F434" s="18"/>
      <c r="G434" s="18"/>
    </row>
    <row r="435" spans="1:7" ht="12.75">
      <c r="A435" s="19">
        <f t="shared" si="79"/>
        <v>131.2291461375966</v>
      </c>
      <c r="B435" s="48">
        <f t="shared" si="76"/>
        <v>131.2291461375966</v>
      </c>
      <c r="C435" s="19">
        <f t="shared" si="77"/>
        <v>4.876945002277232</v>
      </c>
      <c r="D435" s="19">
        <f t="shared" si="78"/>
        <v>23.869041539836687</v>
      </c>
      <c r="E435" s="18"/>
      <c r="F435" s="18"/>
      <c r="G435" s="18"/>
    </row>
    <row r="436" spans="1:7" ht="12.75">
      <c r="A436" s="19">
        <f t="shared" si="79"/>
        <v>131.98406674922296</v>
      </c>
      <c r="B436" s="48">
        <f t="shared" si="76"/>
        <v>131.98406674922296</v>
      </c>
      <c r="C436" s="19">
        <f t="shared" si="77"/>
        <v>4.882681208855481</v>
      </c>
      <c r="D436" s="19">
        <f t="shared" si="78"/>
        <v>23.908796426214295</v>
      </c>
      <c r="E436" s="18"/>
      <c r="F436" s="18"/>
      <c r="G436" s="18"/>
    </row>
    <row r="437" spans="1:7" ht="12.75">
      <c r="A437" s="19">
        <f t="shared" si="79"/>
        <v>132.573240769563</v>
      </c>
      <c r="B437" s="48">
        <f t="shared" si="76"/>
        <v>132.573240769563</v>
      </c>
      <c r="C437" s="19">
        <f t="shared" si="77"/>
        <v>4.8871352532354555</v>
      </c>
      <c r="D437" s="19">
        <f t="shared" si="78"/>
        <v>23.93969700295081</v>
      </c>
      <c r="E437" s="18"/>
      <c r="F437" s="18"/>
      <c r="G437" s="18"/>
    </row>
    <row r="438" spans="1:7" ht="12.75">
      <c r="A438" s="19">
        <f t="shared" si="79"/>
        <v>132.99515602525713</v>
      </c>
      <c r="B438" s="48">
        <f t="shared" si="76"/>
        <v>132.99515602525713</v>
      </c>
      <c r="C438" s="19">
        <f t="shared" si="77"/>
        <v>4.89031270669577</v>
      </c>
      <c r="D438" s="19">
        <f t="shared" si="78"/>
        <v>23.961757957501767</v>
      </c>
      <c r="E438" s="18"/>
      <c r="F438" s="18"/>
      <c r="G438" s="18"/>
    </row>
    <row r="439" spans="1:7" ht="12.75">
      <c r="A439" s="19">
        <f t="shared" si="79"/>
        <v>133.24873528455691</v>
      </c>
      <c r="B439" s="48">
        <f aca="true" t="shared" si="80" ref="B439:B502">IF(A439&lt;$C$180,$C$180,A439)</f>
        <v>133.24873528455691</v>
      </c>
      <c r="C439" s="19">
        <f aca="true" t="shared" si="81" ref="C439:C502">LN(B439)</f>
        <v>4.892217571703027</v>
      </c>
      <c r="D439" s="19">
        <f t="shared" si="78"/>
        <v>23.974990111508166</v>
      </c>
      <c r="E439" s="18"/>
      <c r="F439" s="18"/>
      <c r="G439" s="18"/>
    </row>
    <row r="440" spans="1:7" ht="12.75">
      <c r="A440" s="19">
        <f t="shared" si="79"/>
        <v>133.3333333315363</v>
      </c>
      <c r="B440" s="48">
        <f t="shared" si="80"/>
        <v>133.3333333315363</v>
      </c>
      <c r="C440" s="19">
        <f t="shared" si="81"/>
        <v>4.8928522584263945</v>
      </c>
      <c r="D440" s="19">
        <f t="shared" si="78"/>
        <v>23.979400086626722</v>
      </c>
      <c r="E440" s="18"/>
      <c r="F440" s="18"/>
      <c r="G440" s="18"/>
    </row>
    <row r="441" spans="1:7" ht="12.75">
      <c r="A441" s="19">
        <f>I60</f>
        <v>99.99999999629956</v>
      </c>
      <c r="B441" s="48">
        <f t="shared" si="80"/>
        <v>99.99999999629956</v>
      </c>
      <c r="C441" s="19">
        <f t="shared" si="81"/>
        <v>4.605170185951087</v>
      </c>
      <c r="D441" s="19">
        <f aca="true" t="shared" si="82" ref="D441:D477">I101</f>
        <v>22.041199826318184</v>
      </c>
      <c r="E441" s="18"/>
      <c r="F441" s="18"/>
      <c r="G441" s="18"/>
    </row>
    <row r="442" spans="1:7" ht="12.75">
      <c r="A442" s="19">
        <f>I61</f>
        <v>100.21096061774723</v>
      </c>
      <c r="B442" s="48">
        <f t="shared" si="80"/>
        <v>100.21096061774723</v>
      </c>
      <c r="C442" s="19">
        <f t="shared" si="81"/>
        <v>4.607277570071066</v>
      </c>
      <c r="D442" s="19">
        <f t="shared" si="82"/>
        <v>22.05493182083717</v>
      </c>
      <c r="E442" s="18"/>
      <c r="F442" s="18"/>
      <c r="G442" s="18"/>
    </row>
    <row r="443" spans="1:7" ht="12.75">
      <c r="A443" s="19">
        <f aca="true" t="shared" si="83" ref="A443:A477">I62</f>
        <v>100.83700789930901</v>
      </c>
      <c r="B443" s="48">
        <f t="shared" si="80"/>
        <v>100.83700789930901</v>
      </c>
      <c r="C443" s="19">
        <f t="shared" si="81"/>
        <v>4.613505430115412</v>
      </c>
      <c r="D443" s="19">
        <f t="shared" si="82"/>
        <v>22.095555580568206</v>
      </c>
      <c r="E443" s="18"/>
      <c r="F443" s="18"/>
      <c r="G443" s="18"/>
    </row>
    <row r="444" spans="1:7" ht="12.75">
      <c r="A444" s="19">
        <f t="shared" si="83"/>
        <v>101.85847052373158</v>
      </c>
      <c r="B444" s="48">
        <f t="shared" si="80"/>
        <v>101.85847052373158</v>
      </c>
      <c r="C444" s="19">
        <f t="shared" si="81"/>
        <v>4.6235843058688735</v>
      </c>
      <c r="D444" s="19">
        <f t="shared" si="82"/>
        <v>22.161432351424555</v>
      </c>
      <c r="E444" s="18"/>
      <c r="F444" s="18"/>
      <c r="G444" s="18"/>
    </row>
    <row r="445" spans="1:7" ht="12.75">
      <c r="A445" s="19">
        <f t="shared" si="83"/>
        <v>103.24510302022001</v>
      </c>
      <c r="B445" s="48">
        <f t="shared" si="80"/>
        <v>103.24510302022001</v>
      </c>
      <c r="C445" s="19">
        <f t="shared" si="81"/>
        <v>4.6371058023407885</v>
      </c>
      <c r="D445" s="19">
        <f t="shared" si="82"/>
        <v>22.250067820408127</v>
      </c>
      <c r="E445" s="18"/>
      <c r="F445" s="18"/>
      <c r="G445" s="18"/>
    </row>
    <row r="446" spans="1:7" ht="12.75">
      <c r="A446" s="19">
        <f t="shared" si="83"/>
        <v>104.9591875325758</v>
      </c>
      <c r="B446" s="48">
        <f t="shared" si="80"/>
        <v>104.9591875325758</v>
      </c>
      <c r="C446" s="19">
        <f t="shared" si="81"/>
        <v>4.653571584431976</v>
      </c>
      <c r="D446" s="19">
        <f t="shared" si="82"/>
        <v>22.358398959125143</v>
      </c>
      <c r="E446" s="18"/>
      <c r="F446" s="18"/>
      <c r="G446" s="18"/>
    </row>
    <row r="447" spans="1:7" ht="12.75">
      <c r="A447" s="19">
        <f t="shared" si="83"/>
        <v>106.9587860852799</v>
      </c>
      <c r="B447" s="48">
        <f t="shared" si="80"/>
        <v>106.9587860852799</v>
      </c>
      <c r="C447" s="19">
        <f t="shared" si="81"/>
        <v>4.672443583489194</v>
      </c>
      <c r="D447" s="19">
        <f t="shared" si="82"/>
        <v>22.48309061914663</v>
      </c>
      <c r="E447" s="18"/>
      <c r="F447" s="18"/>
      <c r="G447" s="18"/>
    </row>
    <row r="448" spans="1:7" ht="12.75">
      <c r="A448" s="19">
        <f t="shared" si="83"/>
        <v>109.20059851945041</v>
      </c>
      <c r="B448" s="48">
        <f t="shared" si="80"/>
        <v>109.20059851945041</v>
      </c>
      <c r="C448" s="19">
        <f t="shared" si="81"/>
        <v>4.693186544243132</v>
      </c>
      <c r="D448" s="19">
        <f t="shared" si="82"/>
        <v>22.620790404048496</v>
      </c>
      <c r="E448" s="18"/>
      <c r="F448" s="18"/>
      <c r="G448" s="18"/>
    </row>
    <row r="449" spans="1:7" ht="12.75">
      <c r="A449" s="19">
        <f t="shared" si="83"/>
        <v>111.64213732329094</v>
      </c>
      <c r="B449" s="48">
        <f t="shared" si="80"/>
        <v>111.64213732329094</v>
      </c>
      <c r="C449" s="19">
        <f t="shared" si="81"/>
        <v>4.715298553265326</v>
      </c>
      <c r="D449" s="19">
        <f t="shared" si="82"/>
        <v>22.76831564121086</v>
      </c>
      <c r="E449" s="18"/>
      <c r="F449" s="18"/>
      <c r="G449" s="18"/>
    </row>
    <row r="450" spans="1:7" ht="12.75">
      <c r="A450" s="19">
        <f t="shared" si="83"/>
        <v>114.24316733290496</v>
      </c>
      <c r="B450" s="48">
        <f t="shared" si="80"/>
        <v>114.24316733290496</v>
      </c>
      <c r="C450" s="19">
        <f t="shared" si="81"/>
        <v>4.7383292234599566</v>
      </c>
      <c r="D450" s="19">
        <f t="shared" si="82"/>
        <v>22.92276925721169</v>
      </c>
      <c r="E450" s="18"/>
      <c r="F450" s="18"/>
      <c r="G450" s="18"/>
    </row>
    <row r="451" spans="1:7" ht="12.75">
      <c r="A451" s="19">
        <f t="shared" si="83"/>
        <v>116.96650864065727</v>
      </c>
      <c r="B451" s="48">
        <f t="shared" si="80"/>
        <v>116.96650864065727</v>
      </c>
      <c r="C451" s="19">
        <f t="shared" si="81"/>
        <v>4.761887642885584</v>
      </c>
      <c r="D451" s="19">
        <f t="shared" si="82"/>
        <v>23.081595573748185</v>
      </c>
      <c r="E451" s="18"/>
      <c r="F451" s="18"/>
      <c r="G451" s="18"/>
    </row>
    <row r="452" spans="1:7" ht="12.75">
      <c r="A452" s="19">
        <f t="shared" si="83"/>
        <v>119.77836196164073</v>
      </c>
      <c r="B452" s="48">
        <f t="shared" si="80"/>
        <v>119.77836196164073</v>
      </c>
      <c r="C452" s="19">
        <f t="shared" si="81"/>
        <v>4.785643051351596</v>
      </c>
      <c r="D452" s="19">
        <f t="shared" si="82"/>
        <v>23.242592397330576</v>
      </c>
      <c r="E452" s="18"/>
      <c r="F452" s="18"/>
      <c r="G452" s="18"/>
    </row>
    <row r="453" spans="1:7" ht="12.75">
      <c r="A453" s="19">
        <f t="shared" si="83"/>
        <v>122.64831572567786</v>
      </c>
      <c r="B453" s="48">
        <f t="shared" si="80"/>
        <v>122.64831572567786</v>
      </c>
      <c r="C453" s="19">
        <f t="shared" si="81"/>
        <v>4.809321038247207</v>
      </c>
      <c r="D453" s="19">
        <f t="shared" si="82"/>
        <v>23.40389524337973</v>
      </c>
      <c r="E453" s="18"/>
      <c r="F453" s="18"/>
      <c r="G453" s="18"/>
    </row>
    <row r="454" spans="1:7" ht="12.75">
      <c r="A454" s="19">
        <f t="shared" si="83"/>
        <v>125.5491649435173</v>
      </c>
      <c r="B454" s="48">
        <f t="shared" si="80"/>
        <v>125.5491649435173</v>
      </c>
      <c r="C454" s="19">
        <f t="shared" si="81"/>
        <v>4.832697434394834</v>
      </c>
      <c r="D454" s="19">
        <f t="shared" si="82"/>
        <v>23.56394629588365</v>
      </c>
      <c r="E454" s="18"/>
      <c r="F454" s="18"/>
      <c r="G454" s="18"/>
    </row>
    <row r="455" spans="1:7" ht="12.75">
      <c r="A455" s="19">
        <f t="shared" si="83"/>
        <v>128.45663546310618</v>
      </c>
      <c r="B455" s="48">
        <f t="shared" si="80"/>
        <v>128.45663546310618</v>
      </c>
      <c r="C455" s="19">
        <f t="shared" si="81"/>
        <v>4.855591380167219</v>
      </c>
      <c r="D455" s="19">
        <f t="shared" si="82"/>
        <v>23.721456919349123</v>
      </c>
      <c r="E455" s="18"/>
      <c r="F455" s="18"/>
      <c r="G455" s="18"/>
    </row>
    <row r="456" spans="1:7" ht="12.75">
      <c r="A456" s="19">
        <f t="shared" si="83"/>
        <v>131.3490748051425</v>
      </c>
      <c r="B456" s="48">
        <f t="shared" si="80"/>
        <v>131.3490748051425</v>
      </c>
      <c r="C456" s="19">
        <f t="shared" si="81"/>
        <v>4.877858472369722</v>
      </c>
      <c r="D456" s="19">
        <f t="shared" si="82"/>
        <v>23.875369274942177</v>
      </c>
      <c r="E456" s="18"/>
      <c r="F456" s="18"/>
      <c r="G456" s="18"/>
    </row>
    <row r="457" spans="1:7" ht="12.75">
      <c r="A457" s="19">
        <f t="shared" si="83"/>
        <v>134.20714611840222</v>
      </c>
      <c r="B457" s="48">
        <f t="shared" si="80"/>
        <v>134.20714611840222</v>
      </c>
      <c r="C457" s="19">
        <f t="shared" si="81"/>
        <v>4.89938447288441</v>
      </c>
      <c r="D457" s="19">
        <f t="shared" si="82"/>
        <v>24.02482017302619</v>
      </c>
      <c r="E457" s="18"/>
      <c r="F457" s="18"/>
      <c r="G457" s="18"/>
    </row>
    <row r="458" spans="1:7" ht="12.75">
      <c r="A458" s="19">
        <f t="shared" si="83"/>
        <v>137.01354483490047</v>
      </c>
      <c r="B458" s="48">
        <f t="shared" si="80"/>
        <v>137.01354483490047</v>
      </c>
      <c r="C458" s="19">
        <f t="shared" si="81"/>
        <v>4.920079788349097</v>
      </c>
      <c r="D458" s="19">
        <f t="shared" si="82"/>
        <v>24.1691086735181</v>
      </c>
      <c r="E458" s="18"/>
      <c r="F458" s="18"/>
      <c r="G458" s="18"/>
    </row>
    <row r="459" spans="1:7" ht="12.75">
      <c r="A459" s="19">
        <f t="shared" si="83"/>
        <v>139.75274678557508</v>
      </c>
      <c r="B459" s="48">
        <f t="shared" si="80"/>
        <v>139.75274678557508</v>
      </c>
      <c r="C459" s="19">
        <f t="shared" si="81"/>
        <v>4.939874766837222</v>
      </c>
      <c r="D459" s="19">
        <f t="shared" si="82"/>
        <v>24.307667945762695</v>
      </c>
      <c r="E459" s="18"/>
      <c r="F459" s="18"/>
      <c r="G459" s="18"/>
    </row>
    <row r="460" spans="1:7" ht="12.75">
      <c r="A460" s="19">
        <f t="shared" si="83"/>
        <v>142.41079009713033</v>
      </c>
      <c r="B460" s="48">
        <f t="shared" si="80"/>
        <v>142.41079009713033</v>
      </c>
      <c r="C460" s="19">
        <f t="shared" si="81"/>
        <v>4.95871576926124</v>
      </c>
      <c r="D460" s="19">
        <f t="shared" si="82"/>
        <v>24.440041332453347</v>
      </c>
      <c r="E460" s="18"/>
      <c r="F460" s="18"/>
      <c r="G460" s="18"/>
    </row>
    <row r="461" spans="1:7" ht="12.75">
      <c r="A461" s="19">
        <f t="shared" si="83"/>
        <v>144.9750896483134</v>
      </c>
      <c r="B461" s="48">
        <f t="shared" si="80"/>
        <v>144.9750896483134</v>
      </c>
      <c r="C461" s="19">
        <f t="shared" si="81"/>
        <v>4.976561932133159</v>
      </c>
      <c r="D461" s="19">
        <f t="shared" si="82"/>
        <v>24.565862274002296</v>
      </c>
      <c r="E461" s="18"/>
      <c r="F461" s="18"/>
      <c r="G461" s="18"/>
    </row>
    <row r="462" spans="1:7" ht="12.75">
      <c r="A462" s="19">
        <f t="shared" si="83"/>
        <v>147.43428113071116</v>
      </c>
      <c r="B462" s="48">
        <f t="shared" si="80"/>
        <v>147.43428113071116</v>
      </c>
      <c r="C462" s="19">
        <f t="shared" si="81"/>
        <v>4.993382524836047</v>
      </c>
      <c r="D462" s="19">
        <f t="shared" si="82"/>
        <v>24.68483763052271</v>
      </c>
      <c r="E462" s="18"/>
      <c r="F462" s="18"/>
      <c r="G462" s="18"/>
    </row>
    <row r="463" spans="1:7" ht="12.75">
      <c r="A463" s="19">
        <f t="shared" si="83"/>
        <v>149.77809109679538</v>
      </c>
      <c r="B463" s="48">
        <f t="shared" si="80"/>
        <v>149.77809109679538</v>
      </c>
      <c r="C463" s="19">
        <f t="shared" si="81"/>
        <v>5.0091548060263955</v>
      </c>
      <c r="D463" s="19">
        <f t="shared" si="82"/>
        <v>24.79673391512767</v>
      </c>
      <c r="E463" s="18"/>
      <c r="F463" s="18"/>
      <c r="G463" s="18"/>
    </row>
    <row r="464" spans="1:7" ht="12.75">
      <c r="A464" s="19">
        <f t="shared" si="83"/>
        <v>151.997229312606</v>
      </c>
      <c r="B464" s="48">
        <f t="shared" si="80"/>
        <v>151.997229312606</v>
      </c>
      <c r="C464" s="19">
        <f t="shared" si="81"/>
        <v>5.023862292473601</v>
      </c>
      <c r="D464" s="19">
        <f t="shared" si="82"/>
        <v>24.901365978773434</v>
      </c>
      <c r="E464" s="18"/>
      <c r="F464" s="18"/>
      <c r="G464" s="18"/>
    </row>
    <row r="465" spans="1:7" ht="12.75">
      <c r="A465" s="19">
        <f t="shared" si="83"/>
        <v>154.08329997330665</v>
      </c>
      <c r="B465" s="48">
        <f t="shared" si="80"/>
        <v>154.08329997330665</v>
      </c>
      <c r="C465" s="19">
        <f t="shared" si="81"/>
        <v>5.0374933650927085</v>
      </c>
      <c r="D465" s="19">
        <f t="shared" si="82"/>
        <v>24.99858773607139</v>
      </c>
      <c r="E465" s="18"/>
      <c r="F465" s="18"/>
      <c r="G465" s="18"/>
    </row>
    <row r="466" spans="1:7" ht="12.75">
      <c r="A466" s="19">
        <f t="shared" si="83"/>
        <v>156.02872871567112</v>
      </c>
      <c r="B466" s="48">
        <f t="shared" si="80"/>
        <v>156.02872871567112</v>
      </c>
      <c r="C466" s="19">
        <f t="shared" si="81"/>
        <v>5.050040148728243</v>
      </c>
      <c r="D466" s="19">
        <f t="shared" si="82"/>
        <v>25.088284577903348</v>
      </c>
      <c r="E466" s="18"/>
      <c r="F466" s="18"/>
      <c r="G466" s="18"/>
    </row>
    <row r="467" spans="1:7" ht="12.75">
      <c r="A467" s="19">
        <f t="shared" si="83"/>
        <v>157.82670277622276</v>
      </c>
      <c r="B467" s="48">
        <f t="shared" si="80"/>
        <v>157.82670277622276</v>
      </c>
      <c r="C467" s="19">
        <f t="shared" si="81"/>
        <v>5.061497613210047</v>
      </c>
      <c r="D467" s="19">
        <f t="shared" si="82"/>
        <v>25.170367172106968</v>
      </c>
      <c r="E467" s="18"/>
      <c r="F467" s="18"/>
      <c r="G467" s="18"/>
    </row>
    <row r="468" spans="1:7" ht="12.75">
      <c r="A468" s="19">
        <f t="shared" si="83"/>
        <v>159.47112204662696</v>
      </c>
      <c r="B468" s="48">
        <f t="shared" si="80"/>
        <v>159.47112204662696</v>
      </c>
      <c r="C468" s="19">
        <f t="shared" si="81"/>
        <v>5.071862852833623</v>
      </c>
      <c r="D468" s="19">
        <f t="shared" si="82"/>
        <v>25.244766404046366</v>
      </c>
      <c r="E468" s="18"/>
      <c r="F468" s="18"/>
      <c r="G468" s="18"/>
    </row>
    <row r="469" spans="1:7" ht="12.75">
      <c r="A469" s="19">
        <f t="shared" si="83"/>
        <v>160.95655914513424</v>
      </c>
      <c r="B469" s="48">
        <f t="shared" si="80"/>
        <v>160.95655914513424</v>
      </c>
      <c r="C469" s="19">
        <f t="shared" si="81"/>
        <v>5.081134509602453</v>
      </c>
      <c r="D469" s="19">
        <f t="shared" si="82"/>
        <v>25.311429253068653</v>
      </c>
      <c r="E469" s="18"/>
      <c r="F469" s="18"/>
      <c r="G469" s="18"/>
    </row>
    <row r="470" spans="1:7" ht="12.75">
      <c r="A470" s="19">
        <f t="shared" si="83"/>
        <v>162.27822694561036</v>
      </c>
      <c r="B470" s="48">
        <f t="shared" si="80"/>
        <v>162.27822694561036</v>
      </c>
      <c r="C470" s="19">
        <f t="shared" si="81"/>
        <v>5.08931231238264</v>
      </c>
      <c r="D470" s="19">
        <f t="shared" si="82"/>
        <v>25.370315438496327</v>
      </c>
      <c r="E470" s="18"/>
      <c r="F470" s="18"/>
      <c r="G470" s="18"/>
    </row>
    <row r="471" spans="1:7" ht="12.75">
      <c r="A471" s="19">
        <f t="shared" si="83"/>
        <v>163.43195228330706</v>
      </c>
      <c r="B471" s="48">
        <f t="shared" si="80"/>
        <v>163.43195228330706</v>
      </c>
      <c r="C471" s="19">
        <f t="shared" si="81"/>
        <v>5.096396709718664</v>
      </c>
      <c r="D471" s="19">
        <f t="shared" si="82"/>
        <v>25.421394700387587</v>
      </c>
      <c r="E471" s="18"/>
      <c r="F471" s="18"/>
      <c r="G471" s="18"/>
    </row>
    <row r="472" spans="1:7" ht="12.75">
      <c r="A472" s="19">
        <f t="shared" si="83"/>
        <v>164.41415479244822</v>
      </c>
      <c r="B472" s="48">
        <f t="shared" si="80"/>
        <v>164.41415479244822</v>
      </c>
      <c r="C472" s="19">
        <f t="shared" si="81"/>
        <v>5.102388578626468</v>
      </c>
      <c r="D472" s="19">
        <f t="shared" si="82"/>
        <v>25.464644606557112</v>
      </c>
      <c r="E472" s="18"/>
      <c r="F472" s="18"/>
      <c r="G472" s="18"/>
    </row>
    <row r="473" spans="1:7" ht="12.75">
      <c r="A473" s="19">
        <f t="shared" si="83"/>
        <v>165.22183003006538</v>
      </c>
      <c r="B473" s="48">
        <f t="shared" si="80"/>
        <v>165.22183003006538</v>
      </c>
      <c r="C473" s="19">
        <f t="shared" si="81"/>
        <v>5.107288995395892</v>
      </c>
      <c r="D473" s="19">
        <f t="shared" si="82"/>
        <v>25.500048799104974</v>
      </c>
      <c r="E473" s="18"/>
      <c r="F473" s="18"/>
      <c r="G473" s="18"/>
    </row>
    <row r="474" spans="1:7" ht="12.75">
      <c r="A474" s="19">
        <f t="shared" si="83"/>
        <v>165.85253620896876</v>
      </c>
      <c r="B474" s="48">
        <f t="shared" si="80"/>
        <v>165.85253620896876</v>
      </c>
      <c r="C474" s="19">
        <f t="shared" si="81"/>
        <v>5.111099057461659</v>
      </c>
      <c r="D474" s="19">
        <f t="shared" si="82"/>
        <v>25.52759561174176</v>
      </c>
      <c r="E474" s="18"/>
      <c r="F474" s="18"/>
      <c r="G474" s="18"/>
    </row>
    <row r="475" spans="1:7" ht="12.75">
      <c r="A475" s="19">
        <f t="shared" si="83"/>
        <v>166.30438400574877</v>
      </c>
      <c r="B475" s="48">
        <f t="shared" si="80"/>
        <v>166.30438400574877</v>
      </c>
      <c r="C475" s="19">
        <f t="shared" si="81"/>
        <v>5.113819747882371</v>
      </c>
      <c r="D475" s="19">
        <f t="shared" si="82"/>
        <v>25.547277004238858</v>
      </c>
      <c r="E475" s="18"/>
      <c r="F475" s="18"/>
      <c r="G475" s="18"/>
    </row>
    <row r="476" spans="1:7" ht="12.75">
      <c r="A476" s="19">
        <f t="shared" si="83"/>
        <v>166.57602903236315</v>
      </c>
      <c r="B476" s="48">
        <f t="shared" si="80"/>
        <v>166.57602903236315</v>
      </c>
      <c r="C476" s="19">
        <f t="shared" si="81"/>
        <v>5.115451836021374</v>
      </c>
      <c r="D476" s="19">
        <f t="shared" si="82"/>
        <v>25.559087773008304</v>
      </c>
      <c r="E476" s="18"/>
      <c r="F476" s="18"/>
      <c r="G476" s="18"/>
    </row>
    <row r="477" spans="1:7" ht="12.75">
      <c r="A477" s="19">
        <f t="shared" si="83"/>
        <v>166.66666666520115</v>
      </c>
      <c r="B477" s="48">
        <f t="shared" si="80"/>
        <v>166.66666666520115</v>
      </c>
      <c r="C477" s="19">
        <f t="shared" si="81"/>
        <v>5.115995809745289</v>
      </c>
      <c r="D477" s="19">
        <f t="shared" si="82"/>
        <v>25.563025007609227</v>
      </c>
      <c r="E477" s="18"/>
      <c r="F477" s="18"/>
      <c r="G477" s="18"/>
    </row>
    <row r="478" spans="1:7" ht="12.75">
      <c r="A478" s="19">
        <f>J60</f>
        <v>133.33333332415208</v>
      </c>
      <c r="B478" s="48">
        <f t="shared" si="80"/>
        <v>133.33333332415208</v>
      </c>
      <c r="C478" s="19">
        <f t="shared" si="81"/>
        <v>4.892852258371013</v>
      </c>
      <c r="D478" s="19">
        <f aca="true" t="shared" si="84" ref="D478:D514">J101</f>
        <v>23.979400086241892</v>
      </c>
      <c r="E478" s="18"/>
      <c r="F478" s="18"/>
      <c r="G478" s="18"/>
    </row>
    <row r="479" spans="1:7" ht="12.75">
      <c r="A479" s="19">
        <f>J61</f>
        <v>133.52332769481552</v>
      </c>
      <c r="B479" s="48">
        <f t="shared" si="80"/>
        <v>133.52332769481552</v>
      </c>
      <c r="C479" s="19">
        <f t="shared" si="81"/>
        <v>4.894276201862181</v>
      </c>
      <c r="D479" s="19">
        <f t="shared" si="84"/>
        <v>23.989296067583872</v>
      </c>
      <c r="E479" s="18"/>
      <c r="F479" s="18"/>
      <c r="G479" s="18"/>
    </row>
    <row r="480" spans="1:7" ht="12.75">
      <c r="A480" s="19">
        <f aca="true" t="shared" si="85" ref="A480:A514">J62</f>
        <v>134.08866671879903</v>
      </c>
      <c r="B480" s="48">
        <f t="shared" si="80"/>
        <v>134.08866671879903</v>
      </c>
      <c r="C480" s="19">
        <f t="shared" si="81"/>
        <v>4.898501273060664</v>
      </c>
      <c r="D480" s="19">
        <f t="shared" si="84"/>
        <v>24.0186756100066</v>
      </c>
      <c r="E480" s="18"/>
      <c r="F480" s="18"/>
      <c r="G480" s="18"/>
    </row>
    <row r="481" spans="1:7" ht="12.75">
      <c r="A481" s="19">
        <f t="shared" si="85"/>
        <v>135.01581152245356</v>
      </c>
      <c r="B481" s="48">
        <f t="shared" si="80"/>
        <v>135.01581152245356</v>
      </c>
      <c r="C481" s="19">
        <f t="shared" si="81"/>
        <v>4.905391893968683</v>
      </c>
      <c r="D481" s="19">
        <f t="shared" si="84"/>
        <v>24.066643388250956</v>
      </c>
      <c r="E481" s="18"/>
      <c r="F481" s="18"/>
      <c r="G481" s="18"/>
    </row>
    <row r="482" spans="1:7" ht="12.75">
      <c r="A482" s="19">
        <f t="shared" si="85"/>
        <v>136.2834292975522</v>
      </c>
      <c r="B482" s="48">
        <f t="shared" si="80"/>
        <v>136.2834292975522</v>
      </c>
      <c r="C482" s="19">
        <f t="shared" si="81"/>
        <v>4.9147367560919015</v>
      </c>
      <c r="D482" s="19">
        <f t="shared" si="84"/>
        <v>24.131800491292942</v>
      </c>
      <c r="E482" s="18"/>
      <c r="F482" s="18"/>
      <c r="G482" s="18"/>
    </row>
    <row r="483" spans="1:7" ht="12.75">
      <c r="A483" s="19">
        <f t="shared" si="85"/>
        <v>137.86399244182093</v>
      </c>
      <c r="B483" s="48">
        <f t="shared" si="80"/>
        <v>137.86399244182093</v>
      </c>
      <c r="C483" s="19">
        <f t="shared" si="81"/>
        <v>4.926267637155832</v>
      </c>
      <c r="D483" s="19">
        <f t="shared" si="84"/>
        <v>24.21236462245837</v>
      </c>
      <c r="E483" s="18"/>
      <c r="F483" s="18"/>
      <c r="G483" s="18"/>
    </row>
    <row r="484" spans="1:7" ht="12.75">
      <c r="A484" s="19">
        <f t="shared" si="85"/>
        <v>139.72560464974202</v>
      </c>
      <c r="B484" s="48">
        <f t="shared" si="80"/>
        <v>139.72560464974202</v>
      </c>
      <c r="C484" s="19">
        <f t="shared" si="81"/>
        <v>4.939680532573431</v>
      </c>
      <c r="D484" s="19">
        <f t="shared" si="84"/>
        <v>24.30630577912997</v>
      </c>
      <c r="E484" s="18"/>
      <c r="F484" s="18"/>
      <c r="G484" s="18"/>
    </row>
    <row r="485" spans="1:7" ht="12.75">
      <c r="A485" s="19">
        <f t="shared" si="85"/>
        <v>141.83379699979722</v>
      </c>
      <c r="B485" s="48">
        <f t="shared" si="80"/>
        <v>141.83379699979722</v>
      </c>
      <c r="C485" s="19">
        <f t="shared" si="81"/>
        <v>4.954655928433728</v>
      </c>
      <c r="D485" s="19">
        <f t="shared" si="84"/>
        <v>24.4114773988194</v>
      </c>
      <c r="E485" s="18"/>
      <c r="F485" s="18"/>
      <c r="G485" s="18"/>
    </row>
    <row r="486" spans="1:7" ht="12.75">
      <c r="A486" s="19">
        <f t="shared" si="85"/>
        <v>144.15310520261045</v>
      </c>
      <c r="B486" s="48">
        <f t="shared" si="80"/>
        <v>144.15310520261045</v>
      </c>
      <c r="C486" s="19">
        <f t="shared" si="81"/>
        <v>4.970875965320385</v>
      </c>
      <c r="D486" s="19">
        <f t="shared" si="84"/>
        <v>24.525728592186134</v>
      </c>
      <c r="E486" s="18"/>
      <c r="F486" s="18"/>
      <c r="G486" s="18"/>
    </row>
    <row r="487" spans="1:7" ht="12.75">
      <c r="A487" s="19">
        <f t="shared" si="85"/>
        <v>146.64832645940163</v>
      </c>
      <c r="B487" s="48">
        <f t="shared" si="80"/>
        <v>146.64832645940163</v>
      </c>
      <c r="C487" s="19">
        <f t="shared" si="81"/>
        <v>4.98803738355747</v>
      </c>
      <c r="D487" s="19">
        <f t="shared" si="84"/>
        <v>24.646990145723883</v>
      </c>
      <c r="E487" s="18"/>
      <c r="F487" s="18"/>
      <c r="G487" s="18"/>
    </row>
    <row r="488" spans="1:7" ht="12.75">
      <c r="A488" s="19">
        <f t="shared" si="85"/>
        <v>149.28543196770175</v>
      </c>
      <c r="B488" s="48">
        <f t="shared" si="80"/>
        <v>149.28543196770175</v>
      </c>
      <c r="C488" s="19">
        <f t="shared" si="81"/>
        <v>5.005860124216367</v>
      </c>
      <c r="D488" s="19">
        <f t="shared" si="84"/>
        <v>24.77333313754396</v>
      </c>
      <c r="E488" s="18"/>
      <c r="F488" s="18"/>
      <c r="G488" s="18"/>
    </row>
    <row r="489" spans="1:7" ht="12.75">
      <c r="A489" s="19">
        <f t="shared" si="85"/>
        <v>152.03216439323148</v>
      </c>
      <c r="B489" s="48">
        <f t="shared" si="80"/>
        <v>152.03216439323148</v>
      </c>
      <c r="C489" s="19">
        <f t="shared" si="81"/>
        <v>5.0240921063107</v>
      </c>
      <c r="D489" s="19">
        <f t="shared" si="84"/>
        <v>24.9030031273064</v>
      </c>
      <c r="E489" s="18"/>
      <c r="F489" s="18"/>
      <c r="G489" s="18"/>
    </row>
    <row r="490" spans="1:7" ht="12.75">
      <c r="A490" s="19">
        <f t="shared" si="85"/>
        <v>154.85837703548637</v>
      </c>
      <c r="B490" s="48">
        <f t="shared" si="80"/>
        <v>154.85837703548637</v>
      </c>
      <c r="C490" s="19">
        <f t="shared" si="81"/>
        <v>5.042511002698871</v>
      </c>
      <c r="D490" s="19">
        <f t="shared" si="84"/>
        <v>25.034434881067263</v>
      </c>
      <c r="E490" s="18"/>
      <c r="F490" s="18"/>
      <c r="G490" s="18"/>
    </row>
    <row r="491" spans="1:7" ht="12.75">
      <c r="A491" s="19">
        <f t="shared" si="85"/>
        <v>157.73617875957171</v>
      </c>
      <c r="B491" s="48">
        <f t="shared" si="80"/>
        <v>157.73617875957171</v>
      </c>
      <c r="C491" s="19">
        <f t="shared" si="81"/>
        <v>5.060923882746606</v>
      </c>
      <c r="D491" s="19">
        <f t="shared" si="84"/>
        <v>25.16625298660444</v>
      </c>
      <c r="E491" s="18"/>
      <c r="F491" s="18"/>
      <c r="G491" s="18"/>
    </row>
    <row r="492" spans="1:7" ht="12.75">
      <c r="A492" s="19">
        <f t="shared" si="85"/>
        <v>160.6399438377504</v>
      </c>
      <c r="B492" s="48">
        <f t="shared" si="80"/>
        <v>160.6399438377504</v>
      </c>
      <c r="C492" s="19">
        <f t="shared" si="81"/>
        <v>5.079165486887706</v>
      </c>
      <c r="D492" s="19">
        <f t="shared" si="84"/>
        <v>25.29726315933523</v>
      </c>
      <c r="E492" s="18"/>
      <c r="F492" s="18"/>
      <c r="G492" s="18"/>
    </row>
    <row r="493" spans="1:7" ht="12.75">
      <c r="A493" s="19">
        <f t="shared" si="85"/>
        <v>163.5462352579215</v>
      </c>
      <c r="B493" s="48">
        <f t="shared" si="80"/>
        <v>163.5462352579215</v>
      </c>
      <c r="C493" s="19">
        <f t="shared" si="81"/>
        <v>5.097095734813441</v>
      </c>
      <c r="D493" s="19">
        <f t="shared" si="84"/>
        <v>25.426438075512596</v>
      </c>
      <c r="E493" s="18"/>
      <c r="F493" s="18"/>
      <c r="G493" s="18"/>
    </row>
    <row r="494" spans="1:7" ht="12.75">
      <c r="A494" s="19">
        <f t="shared" si="85"/>
        <v>166.43367821523205</v>
      </c>
      <c r="B494" s="48">
        <f t="shared" si="80"/>
        <v>166.43367821523205</v>
      </c>
      <c r="C494" s="19">
        <f t="shared" si="81"/>
        <v>5.114596901028769</v>
      </c>
      <c r="D494" s="19">
        <f t="shared" si="84"/>
        <v>25.552900549442086</v>
      </c>
      <c r="E494" s="18"/>
      <c r="F494" s="18"/>
      <c r="G494" s="18"/>
    </row>
    <row r="495" spans="1:7" ht="12.75">
      <c r="A495" s="19">
        <f t="shared" si="85"/>
        <v>169.28280977352253</v>
      </c>
      <c r="B495" s="48">
        <f t="shared" si="80"/>
        <v>169.28280977352253</v>
      </c>
      <c r="C495" s="19">
        <f t="shared" si="81"/>
        <v>5.131570746910742</v>
      </c>
      <c r="D495" s="19">
        <f t="shared" si="84"/>
        <v>25.675905976372206</v>
      </c>
      <c r="E495" s="18"/>
      <c r="F495" s="18"/>
      <c r="G495" s="18"/>
    </row>
    <row r="496" spans="1:7" ht="12.75">
      <c r="A496" s="19">
        <f t="shared" si="85"/>
        <v>172.07592200561265</v>
      </c>
      <c r="B496" s="48">
        <f t="shared" si="80"/>
        <v>172.07592200561265</v>
      </c>
      <c r="C496" s="19">
        <f t="shared" si="81"/>
        <v>5.147935786431414</v>
      </c>
      <c r="D496" s="19">
        <f t="shared" si="84"/>
        <v>25.794825257619863</v>
      </c>
      <c r="E496" s="18"/>
      <c r="F496" s="18"/>
      <c r="G496" s="18"/>
    </row>
    <row r="497" spans="1:7" ht="12.75">
      <c r="A497" s="19">
        <f t="shared" si="85"/>
        <v>174.79690941168</v>
      </c>
      <c r="B497" s="48">
        <f t="shared" si="80"/>
        <v>174.79690941168</v>
      </c>
      <c r="C497" s="19">
        <f t="shared" si="81"/>
        <v>5.163624782353916</v>
      </c>
      <c r="D497" s="19">
        <f t="shared" si="84"/>
        <v>25.909128909388116</v>
      </c>
      <c r="E497" s="18"/>
      <c r="F497" s="18"/>
      <c r="G497" s="18"/>
    </row>
    <row r="498" spans="1:7" ht="12.75">
      <c r="A498" s="19">
        <f t="shared" si="85"/>
        <v>177.43112680118205</v>
      </c>
      <c r="B498" s="48">
        <f t="shared" si="80"/>
        <v>177.43112680118205</v>
      </c>
      <c r="C498" s="19">
        <f t="shared" si="81"/>
        <v>5.178582515595489</v>
      </c>
      <c r="D498" s="19">
        <f t="shared" si="84"/>
        <v>26.018372702553755</v>
      </c>
      <c r="E498" s="18"/>
      <c r="F498" s="18"/>
      <c r="G498" s="18"/>
    </row>
    <row r="499" spans="1:7" ht="12.75">
      <c r="A499" s="19">
        <f t="shared" si="85"/>
        <v>179.96526070822836</v>
      </c>
      <c r="B499" s="48">
        <f t="shared" si="80"/>
        <v>179.96526070822836</v>
      </c>
      <c r="C499" s="19">
        <f t="shared" si="81"/>
        <v>5.192763836198675</v>
      </c>
      <c r="D499" s="19">
        <f t="shared" si="84"/>
        <v>26.122184950498195</v>
      </c>
      <c r="E499" s="18"/>
      <c r="F499" s="18"/>
      <c r="G499" s="18"/>
    </row>
    <row r="500" spans="1:7" ht="12.75">
      <c r="A500" s="19">
        <f t="shared" si="85"/>
        <v>182.38721540347882</v>
      </c>
      <c r="B500" s="48">
        <f t="shared" si="80"/>
        <v>182.38721540347882</v>
      </c>
      <c r="C500" s="19">
        <f t="shared" si="81"/>
        <v>5.206131984194044</v>
      </c>
      <c r="D500" s="19">
        <f t="shared" si="84"/>
        <v>26.220255421381648</v>
      </c>
      <c r="E500" s="18"/>
      <c r="F500" s="18"/>
      <c r="G500" s="18"/>
    </row>
    <row r="501" spans="1:7" ht="12.75">
      <c r="A501" s="19">
        <f t="shared" si="85"/>
        <v>184.68601334077107</v>
      </c>
      <c r="B501" s="48">
        <f t="shared" si="80"/>
        <v>184.68601334077107</v>
      </c>
      <c r="C501" s="19">
        <f t="shared" si="81"/>
        <v>5.218657157974901</v>
      </c>
      <c r="D501" s="19">
        <f t="shared" si="84"/>
        <v>26.312325772081593</v>
      </c>
      <c r="E501" s="18"/>
      <c r="F501" s="18"/>
      <c r="G501" s="18"/>
    </row>
    <row r="502" spans="1:7" ht="12.75">
      <c r="A502" s="19">
        <f t="shared" si="85"/>
        <v>186.851709182133</v>
      </c>
      <c r="B502" s="48">
        <f t="shared" si="80"/>
        <v>186.851709182133</v>
      </c>
      <c r="C502" s="19">
        <f t="shared" si="81"/>
        <v>5.230315303238508</v>
      </c>
      <c r="D502" s="19">
        <f t="shared" si="84"/>
        <v>26.39818136225497</v>
      </c>
      <c r="E502" s="18"/>
      <c r="F502" s="18"/>
      <c r="G502" s="18"/>
    </row>
    <row r="503" spans="1:7" ht="12.75">
      <c r="A503" s="19">
        <f t="shared" si="85"/>
        <v>188.87531619736933</v>
      </c>
      <c r="B503" s="48">
        <f aca="true" t="shared" si="86" ref="B503:B566">IF(A503&lt;$C$180,$C$180,A503)</f>
        <v>188.87531619736933</v>
      </c>
      <c r="C503" s="19">
        <f aca="true" t="shared" si="87" ref="C503:C566">LN(B503)</f>
        <v>5.241087094700672</v>
      </c>
      <c r="D503" s="19">
        <f t="shared" si="84"/>
        <v>26.477644293631897</v>
      </c>
      <c r="E503" s="18"/>
      <c r="F503" s="18"/>
      <c r="G503" s="18"/>
    </row>
    <row r="504" spans="1:7" ht="12.75">
      <c r="A504" s="19">
        <f t="shared" si="85"/>
        <v>190.74874370583743</v>
      </c>
      <c r="B504" s="48">
        <f t="shared" si="86"/>
        <v>190.74874370583743</v>
      </c>
      <c r="C504" s="19">
        <f t="shared" si="87"/>
        <v>5.25095708406601</v>
      </c>
      <c r="D504" s="19">
        <f t="shared" si="84"/>
        <v>26.55056752145589</v>
      </c>
      <c r="E504" s="18"/>
      <c r="F504" s="18"/>
      <c r="G504" s="18"/>
    </row>
    <row r="505" spans="1:7" ht="12.75">
      <c r="A505" s="19">
        <f t="shared" si="85"/>
        <v>192.4647442315541</v>
      </c>
      <c r="B505" s="48">
        <f t="shared" si="86"/>
        <v>192.4647442315541</v>
      </c>
      <c r="C505" s="19">
        <f t="shared" si="87"/>
        <v>5.259912990105337</v>
      </c>
      <c r="D505" s="19">
        <f t="shared" si="84"/>
        <v>26.616829895196553</v>
      </c>
      <c r="E505" s="18"/>
      <c r="F505" s="18"/>
      <c r="G505" s="18"/>
    </row>
    <row r="506" spans="1:7" ht="12.75">
      <c r="A506" s="19">
        <f t="shared" si="85"/>
        <v>194.01686912130612</v>
      </c>
      <c r="B506" s="48">
        <f t="shared" si="86"/>
        <v>194.01686912130612</v>
      </c>
      <c r="C506" s="19">
        <f t="shared" si="87"/>
        <v>5.267945109516565</v>
      </c>
      <c r="D506" s="19">
        <f t="shared" si="84"/>
        <v>26.676331999976604</v>
      </c>
      <c r="E506" s="18"/>
      <c r="F506" s="18"/>
      <c r="G506" s="18"/>
    </row>
    <row r="507" spans="1:7" ht="12.75">
      <c r="A507" s="19">
        <f t="shared" si="85"/>
        <v>195.39943149250433</v>
      </c>
      <c r="B507" s="48">
        <f t="shared" si="86"/>
        <v>195.39943149250433</v>
      </c>
      <c r="C507" s="19">
        <f t="shared" si="87"/>
        <v>5.275045830149508</v>
      </c>
      <c r="D507" s="19">
        <f t="shared" si="84"/>
        <v>26.72899268594709</v>
      </c>
      <c r="E507" s="18"/>
      <c r="F507" s="18"/>
      <c r="G507" s="18"/>
    </row>
    <row r="508" spans="1:7" ht="12.75">
      <c r="A508" s="19">
        <f t="shared" si="85"/>
        <v>196.6074755105683</v>
      </c>
      <c r="B508" s="48">
        <f t="shared" si="86"/>
        <v>196.6074755105683</v>
      </c>
      <c r="C508" s="19">
        <f t="shared" si="87"/>
        <v>5.281209230950338</v>
      </c>
      <c r="D508" s="19">
        <f t="shared" si="84"/>
        <v>26.774746188584643</v>
      </c>
      <c r="E508" s="18"/>
      <c r="F508" s="18"/>
      <c r="G508" s="18"/>
    </row>
    <row r="509" spans="1:7" ht="12.75">
      <c r="A509" s="19">
        <f t="shared" si="85"/>
        <v>197.63675113135966</v>
      </c>
      <c r="B509" s="48">
        <f t="shared" si="86"/>
        <v>197.63675113135966</v>
      </c>
      <c r="C509" s="19">
        <f t="shared" si="87"/>
        <v>5.286430755527117</v>
      </c>
      <c r="D509" s="19">
        <f t="shared" si="84"/>
        <v>26.813539757755564</v>
      </c>
      <c r="E509" s="18"/>
      <c r="F509" s="18"/>
      <c r="G509" s="18"/>
    </row>
    <row r="510" spans="1:7" ht="12.75">
      <c r="A510" s="19">
        <f t="shared" si="85"/>
        <v>198.48369357524615</v>
      </c>
      <c r="B510" s="48">
        <f t="shared" si="86"/>
        <v>198.48369357524615</v>
      </c>
      <c r="C510" s="19">
        <f t="shared" si="87"/>
        <v>5.290706948517358</v>
      </c>
      <c r="D510" s="19">
        <f t="shared" si="84"/>
        <v>26.845331727019342</v>
      </c>
      <c r="E510" s="18"/>
      <c r="F510" s="18"/>
      <c r="G510" s="18"/>
    </row>
    <row r="511" spans="1:7" ht="12.75">
      <c r="A511" s="19">
        <f t="shared" si="85"/>
        <v>199.1454069222449</v>
      </c>
      <c r="B511" s="48">
        <f t="shared" si="86"/>
        <v>199.1454069222449</v>
      </c>
      <c r="C511" s="19">
        <f t="shared" si="87"/>
        <v>5.294035245953428</v>
      </c>
      <c r="D511" s="19">
        <f t="shared" si="84"/>
        <v>26.870089966925953</v>
      </c>
      <c r="E511" s="18"/>
      <c r="F511" s="18"/>
      <c r="G511" s="18"/>
    </row>
    <row r="512" spans="1:7" ht="12.75">
      <c r="A512" s="19">
        <f t="shared" si="85"/>
        <v>199.61965133114288</v>
      </c>
      <c r="B512" s="48">
        <f t="shared" si="86"/>
        <v>199.61965133114288</v>
      </c>
      <c r="C512" s="19">
        <f t="shared" si="87"/>
        <v>5.29641381259397</v>
      </c>
      <c r="D512" s="19">
        <f t="shared" si="84"/>
        <v>26.887790677050226</v>
      </c>
      <c r="E512" s="18"/>
      <c r="F512" s="18"/>
      <c r="G512" s="18"/>
    </row>
    <row r="513" spans="1:7" ht="12.75">
      <c r="A513" s="19">
        <f t="shared" si="85"/>
        <v>199.90483348980246</v>
      </c>
      <c r="B513" s="48">
        <f t="shared" si="86"/>
        <v>199.90483348980246</v>
      </c>
      <c r="C513" s="19">
        <f t="shared" si="87"/>
        <v>5.297841420752816</v>
      </c>
      <c r="D513" s="19">
        <f t="shared" si="84"/>
        <v>26.898417481346875</v>
      </c>
      <c r="E513" s="18"/>
      <c r="F513" s="18"/>
      <c r="G513" s="18"/>
    </row>
    <row r="514" spans="1:7" ht="12.75">
      <c r="A514" s="19">
        <f t="shared" si="85"/>
        <v>199.99999999901468</v>
      </c>
      <c r="B514" s="48">
        <f t="shared" si="86"/>
        <v>199.99999999901468</v>
      </c>
      <c r="C514" s="19">
        <f t="shared" si="87"/>
        <v>5.2983173665431105</v>
      </c>
      <c r="D514" s="19">
        <f t="shared" si="84"/>
        <v>26.901960800248457</v>
      </c>
      <c r="E514" s="18"/>
      <c r="F514" s="18"/>
      <c r="G514" s="18"/>
    </row>
    <row r="515" spans="1:7" ht="12.75">
      <c r="A515" s="19">
        <f>K60</f>
        <v>166.6666666551863</v>
      </c>
      <c r="B515" s="48">
        <f t="shared" si="86"/>
        <v>166.6666666551863</v>
      </c>
      <c r="C515" s="19">
        <f t="shared" si="87"/>
        <v>5.1159958096852</v>
      </c>
      <c r="D515" s="19">
        <f aca="true" t="shared" si="88" ref="D515:D551">K101</f>
        <v>25.56302500717429</v>
      </c>
      <c r="E515" s="18"/>
      <c r="F515" s="18"/>
      <c r="G515" s="18"/>
    </row>
    <row r="516" spans="1:7" ht="12.75">
      <c r="A516" s="19">
        <f>K61</f>
        <v>166.8440586149652</v>
      </c>
      <c r="B516" s="48">
        <f t="shared" si="86"/>
        <v>166.8440586149652</v>
      </c>
      <c r="C516" s="19">
        <f t="shared" si="87"/>
        <v>5.117059595423208</v>
      </c>
      <c r="D516" s="19">
        <f t="shared" si="88"/>
        <v>25.5707256275356</v>
      </c>
      <c r="E516" s="18"/>
      <c r="F516" s="18"/>
      <c r="G516" s="18"/>
    </row>
    <row r="517" spans="1:7" ht="12.75">
      <c r="A517" s="19">
        <f aca="true" t="shared" si="89" ref="A517:A551">K62</f>
        <v>167.37264773713264</v>
      </c>
      <c r="B517" s="48">
        <f t="shared" si="86"/>
        <v>167.37264773713264</v>
      </c>
      <c r="C517" s="19">
        <f t="shared" si="87"/>
        <v>5.120222750064231</v>
      </c>
      <c r="D517" s="19">
        <f t="shared" si="88"/>
        <v>25.593631388905813</v>
      </c>
      <c r="E517" s="18"/>
      <c r="F517" s="18"/>
      <c r="G517" s="18"/>
    </row>
    <row r="518" spans="1:7" ht="12.75">
      <c r="A518" s="19">
        <f t="shared" si="89"/>
        <v>168.24190649016768</v>
      </c>
      <c r="B518" s="48">
        <f t="shared" si="86"/>
        <v>168.24190649016768</v>
      </c>
      <c r="C518" s="19">
        <f t="shared" si="87"/>
        <v>5.125402863297474</v>
      </c>
      <c r="D518" s="19">
        <f t="shared" si="88"/>
        <v>25.6311687978368</v>
      </c>
      <c r="E518" s="18"/>
      <c r="F518" s="18"/>
      <c r="G518" s="18"/>
    </row>
    <row r="519" spans="1:7" ht="12.75">
      <c r="A519" s="19">
        <f t="shared" si="89"/>
        <v>169.43502808048592</v>
      </c>
      <c r="B519" s="48">
        <f t="shared" si="86"/>
        <v>169.43502808048592</v>
      </c>
      <c r="C519" s="19">
        <f t="shared" si="87"/>
        <v>5.132469538177095</v>
      </c>
      <c r="D519" s="19">
        <f t="shared" si="88"/>
        <v>25.682428926621025</v>
      </c>
      <c r="E519" s="18"/>
      <c r="F519" s="18"/>
      <c r="G519" s="18"/>
    </row>
    <row r="520" spans="1:7" ht="12.75">
      <c r="A520" s="19">
        <f t="shared" si="89"/>
        <v>170.92991806345637</v>
      </c>
      <c r="B520" s="48">
        <f t="shared" si="86"/>
        <v>170.92991806345637</v>
      </c>
      <c r="C520" s="19">
        <f t="shared" si="87"/>
        <v>5.1412536366107595</v>
      </c>
      <c r="D520" s="19">
        <f t="shared" si="88"/>
        <v>25.746229906127226</v>
      </c>
      <c r="E520" s="18"/>
      <c r="F520" s="18"/>
      <c r="G520" s="18"/>
    </row>
    <row r="521" spans="1:7" ht="12.75">
      <c r="A521" s="19">
        <f t="shared" si="89"/>
        <v>172.70038028956097</v>
      </c>
      <c r="B521" s="48">
        <f t="shared" si="86"/>
        <v>172.70038028956097</v>
      </c>
      <c r="C521" s="19">
        <f t="shared" si="87"/>
        <v>5.151558187174302</v>
      </c>
      <c r="D521" s="19">
        <f t="shared" si="88"/>
        <v>25.82119090395158</v>
      </c>
      <c r="E521" s="18"/>
      <c r="F521" s="18"/>
      <c r="G521" s="18"/>
    </row>
    <row r="522" spans="1:7" ht="12.75">
      <c r="A522" s="19">
        <f t="shared" si="89"/>
        <v>174.71735631071195</v>
      </c>
      <c r="B522" s="48">
        <f t="shared" si="86"/>
        <v>174.71735631071195</v>
      </c>
      <c r="C522" s="19">
        <f t="shared" si="87"/>
        <v>5.163169561436525</v>
      </c>
      <c r="D522" s="19">
        <f t="shared" si="88"/>
        <v>25.905808288907867</v>
      </c>
      <c r="E522" s="18"/>
      <c r="F522" s="18"/>
      <c r="G522" s="18"/>
    </row>
    <row r="523" spans="1:7" ht="12.75">
      <c r="A523" s="19">
        <f t="shared" si="89"/>
        <v>176.9500987962636</v>
      </c>
      <c r="B523" s="48">
        <f t="shared" si="86"/>
        <v>176.9500987962636</v>
      </c>
      <c r="C523" s="19">
        <f t="shared" si="87"/>
        <v>5.175867765120017</v>
      </c>
      <c r="D523" s="19">
        <f t="shared" si="88"/>
        <v>25.9985262287531</v>
      </c>
      <c r="E523" s="18"/>
      <c r="F523" s="18"/>
      <c r="G523" s="18"/>
    </row>
    <row r="524" spans="1:7" ht="12.75">
      <c r="A524" s="19">
        <f t="shared" si="89"/>
        <v>179.36719617865225</v>
      </c>
      <c r="B524" s="48">
        <f t="shared" si="86"/>
        <v>179.36719617865225</v>
      </c>
      <c r="C524" s="19">
        <f t="shared" si="87"/>
        <v>5.18943507994325</v>
      </c>
      <c r="D524" s="19">
        <f t="shared" si="88"/>
        <v>26.09779651575269</v>
      </c>
      <c r="E524" s="18"/>
      <c r="F524" s="18"/>
      <c r="G524" s="18"/>
    </row>
    <row r="525" spans="1:7" ht="12.75">
      <c r="A525" s="19">
        <f t="shared" si="89"/>
        <v>181.9374054387559</v>
      </c>
      <c r="B525" s="48">
        <f t="shared" si="86"/>
        <v>181.9374054387559</v>
      </c>
      <c r="C525" s="19">
        <f t="shared" si="87"/>
        <v>5.2036627017599475</v>
      </c>
      <c r="D525" s="19">
        <f t="shared" si="88"/>
        <v>26.20212511924578</v>
      </c>
      <c r="E525" s="18"/>
      <c r="F525" s="18"/>
      <c r="G525" s="18"/>
    </row>
    <row r="526" spans="1:7" ht="12.75">
      <c r="A526" s="19">
        <f t="shared" si="89"/>
        <v>184.63028374011557</v>
      </c>
      <c r="B526" s="48">
        <f t="shared" si="86"/>
        <v>184.63028374011557</v>
      </c>
      <c r="C526" s="19">
        <f t="shared" si="87"/>
        <v>5.218355359210433</v>
      </c>
      <c r="D526" s="19">
        <f t="shared" si="88"/>
        <v>26.310105221263083</v>
      </c>
      <c r="E526" s="18"/>
      <c r="F526" s="18"/>
      <c r="G526" s="18"/>
    </row>
    <row r="527" spans="1:7" ht="12.75">
      <c r="A527" s="19">
        <f t="shared" si="89"/>
        <v>187.41663330663997</v>
      </c>
      <c r="B527" s="48">
        <f t="shared" si="86"/>
        <v>187.41663330663997</v>
      </c>
      <c r="C527" s="19">
        <f t="shared" si="87"/>
        <v>5.233334124172046</v>
      </c>
      <c r="D527" s="19">
        <f t="shared" si="88"/>
        <v>26.420438026762348</v>
      </c>
      <c r="E527" s="18"/>
      <c r="F527" s="18"/>
      <c r="G527" s="18"/>
    </row>
    <row r="528" spans="1:7" ht="12.75">
      <c r="A528" s="19">
        <f t="shared" si="89"/>
        <v>190.26878721824627</v>
      </c>
      <c r="B528" s="48">
        <f t="shared" si="86"/>
        <v>190.26878721824627</v>
      </c>
      <c r="C528" s="19">
        <f t="shared" si="87"/>
        <v>5.248437742027929</v>
      </c>
      <c r="D528" s="19">
        <f t="shared" si="88"/>
        <v>26.53194345251662</v>
      </c>
      <c r="E528" s="18"/>
      <c r="F528" s="18"/>
      <c r="G528" s="18"/>
    </row>
    <row r="529" spans="1:7" ht="12.75">
      <c r="A529" s="19">
        <f t="shared" si="89"/>
        <v>193.1607686667302</v>
      </c>
      <c r="B529" s="48">
        <f t="shared" si="86"/>
        <v>193.1607686667302</v>
      </c>
      <c r="C529" s="19">
        <f t="shared" si="87"/>
        <v>5.263522840427586</v>
      </c>
      <c r="D529" s="19">
        <f t="shared" si="88"/>
        <v>26.643563040162558</v>
      </c>
      <c r="E529" s="18"/>
      <c r="F529" s="18"/>
      <c r="G529" s="18"/>
    </row>
    <row r="530" spans="1:7" ht="12.75">
      <c r="A530" s="19">
        <f t="shared" si="89"/>
        <v>196.0683554194543</v>
      </c>
      <c r="B530" s="48">
        <f t="shared" si="86"/>
        <v>196.0683554194543</v>
      </c>
      <c r="C530" s="19">
        <f t="shared" si="87"/>
        <v>5.278463350570698</v>
      </c>
      <c r="D530" s="19">
        <f t="shared" si="88"/>
        <v>26.754357307574203</v>
      </c>
      <c r="E530" s="18"/>
      <c r="F530" s="18"/>
      <c r="G530" s="18"/>
    </row>
    <row r="531" spans="1:7" ht="12.75">
      <c r="A531" s="19">
        <f t="shared" si="89"/>
        <v>198.9690773090296</v>
      </c>
      <c r="B531" s="48">
        <f t="shared" si="86"/>
        <v>198.9690773090296</v>
      </c>
      <c r="C531" s="19">
        <f t="shared" si="87"/>
        <v>5.293149422243266</v>
      </c>
      <c r="D531" s="19">
        <f t="shared" si="88"/>
        <v>26.863499425847287</v>
      </c>
      <c r="E531" s="18"/>
      <c r="F531" s="18"/>
      <c r="G531" s="18"/>
    </row>
    <row r="532" spans="1:7" ht="12.75">
      <c r="A532" s="19">
        <f t="shared" si="89"/>
        <v>201.84216938817676</v>
      </c>
      <c r="B532" s="48">
        <f t="shared" si="86"/>
        <v>201.84216938817676</v>
      </c>
      <c r="C532" s="19">
        <f t="shared" si="87"/>
        <v>5.307486052333786</v>
      </c>
      <c r="D532" s="19">
        <f t="shared" si="88"/>
        <v>26.970266715692695</v>
      </c>
      <c r="E532" s="18"/>
      <c r="F532" s="18"/>
      <c r="G532" s="18"/>
    </row>
    <row r="533" spans="1:7" ht="12.75">
      <c r="A533" s="19">
        <f t="shared" si="89"/>
        <v>204.66849815467538</v>
      </c>
      <c r="B533" s="48">
        <f t="shared" si="86"/>
        <v>204.66849815467538</v>
      </c>
      <c r="C533" s="19">
        <f t="shared" si="87"/>
        <v>5.321391588077473</v>
      </c>
      <c r="D533" s="19">
        <f t="shared" si="88"/>
        <v>27.074031076034025</v>
      </c>
      <c r="E533" s="18"/>
      <c r="F533" s="18"/>
      <c r="G533" s="18"/>
    </row>
    <row r="534" spans="1:7" ht="12.75">
      <c r="A534" s="19">
        <f t="shared" si="89"/>
        <v>207.43047359599487</v>
      </c>
      <c r="B534" s="48">
        <f t="shared" si="86"/>
        <v>207.43047359599487</v>
      </c>
      <c r="C534" s="19">
        <f t="shared" si="87"/>
        <v>5.334796216516007</v>
      </c>
      <c r="D534" s="19">
        <f t="shared" si="88"/>
        <v>27.174249128811397</v>
      </c>
      <c r="E534" s="18"/>
      <c r="F534" s="18"/>
      <c r="G534" s="18"/>
    </row>
    <row r="535" spans="1:7" ht="12.75">
      <c r="A535" s="19">
        <f t="shared" si="89"/>
        <v>210.11195597781423</v>
      </c>
      <c r="B535" s="48">
        <f t="shared" si="86"/>
        <v>210.11195597781423</v>
      </c>
      <c r="C535" s="19">
        <f t="shared" si="87"/>
        <v>5.347640512361393</v>
      </c>
      <c r="D535" s="19">
        <f t="shared" si="88"/>
        <v>27.270452600890174</v>
      </c>
      <c r="E535" s="18"/>
      <c r="F535" s="18"/>
      <c r="G535" s="18"/>
    </row>
    <row r="536" spans="1:7" ht="12.75">
      <c r="A536" s="19">
        <f t="shared" si="89"/>
        <v>212.6981633285306</v>
      </c>
      <c r="B536" s="48">
        <f t="shared" si="86"/>
        <v>212.6981633285306</v>
      </c>
      <c r="C536" s="19">
        <f t="shared" si="87"/>
        <v>5.359874087136143</v>
      </c>
      <c r="D536" s="19">
        <f t="shared" si="88"/>
        <v>27.36223926498399</v>
      </c>
      <c r="E536" s="18"/>
      <c r="F536" s="18"/>
      <c r="G536" s="18"/>
    </row>
    <row r="537" spans="1:7" ht="12.75">
      <c r="A537" s="19">
        <f t="shared" si="89"/>
        <v>215.17558336166456</v>
      </c>
      <c r="B537" s="48">
        <f t="shared" si="86"/>
        <v>215.17558336166456</v>
      </c>
      <c r="C537" s="19">
        <f t="shared" si="87"/>
        <v>5.371454361635219</v>
      </c>
      <c r="D537" s="19">
        <f t="shared" si="88"/>
        <v>27.449264617909837</v>
      </c>
      <c r="E537" s="18"/>
      <c r="F537" s="18"/>
      <c r="G537" s="18"/>
    </row>
    <row r="538" spans="1:7" ht="12.75">
      <c r="A538" s="19">
        <f t="shared" si="89"/>
        <v>217.53189199501236</v>
      </c>
      <c r="B538" s="48">
        <f t="shared" si="86"/>
        <v>217.53189199501236</v>
      </c>
      <c r="C538" s="19">
        <f t="shared" si="87"/>
        <v>5.382345469641757</v>
      </c>
      <c r="D538" s="19">
        <f t="shared" si="88"/>
        <v>27.5312343753125</v>
      </c>
      <c r="E538" s="18"/>
      <c r="F538" s="18"/>
      <c r="G538" s="18"/>
    </row>
    <row r="539" spans="1:7" ht="12.75">
      <c r="A539" s="19">
        <f t="shared" si="89"/>
        <v>219.75587953120757</v>
      </c>
      <c r="B539" s="48">
        <f t="shared" si="86"/>
        <v>219.75587953120757</v>
      </c>
      <c r="C539" s="19">
        <f t="shared" si="87"/>
        <v>5.392517291753245</v>
      </c>
      <c r="D539" s="19">
        <f t="shared" si="88"/>
        <v>27.607897796591022</v>
      </c>
      <c r="E539" s="18"/>
      <c r="F539" s="18"/>
      <c r="G539" s="18"/>
    </row>
    <row r="540" spans="1:7" ht="12.75">
      <c r="A540" s="19">
        <f t="shared" si="89"/>
        <v>221.83738483627818</v>
      </c>
      <c r="B540" s="48">
        <f t="shared" si="86"/>
        <v>221.83738483627818</v>
      </c>
      <c r="C540" s="19">
        <f t="shared" si="87"/>
        <v>5.401944612725047</v>
      </c>
      <c r="D540" s="19">
        <f t="shared" si="88"/>
        <v>27.67904181300985</v>
      </c>
      <c r="E540" s="18"/>
      <c r="F540" s="18"/>
      <c r="G540" s="18"/>
    </row>
    <row r="541" spans="1:7" ht="12.75">
      <c r="A541" s="19">
        <f t="shared" si="89"/>
        <v>223.76723739027068</v>
      </c>
      <c r="B541" s="48">
        <f t="shared" si="86"/>
        <v>223.76723739027068</v>
      </c>
      <c r="C541" s="19">
        <f t="shared" si="87"/>
        <v>5.410606392803378</v>
      </c>
      <c r="D541" s="19">
        <f t="shared" si="88"/>
        <v>27.744485908606883</v>
      </c>
      <c r="E541" s="18"/>
      <c r="F541" s="18"/>
      <c r="G541" s="18"/>
    </row>
    <row r="542" spans="1:7" ht="12.75">
      <c r="A542" s="19">
        <f t="shared" si="89"/>
        <v>225.53720680888586</v>
      </c>
      <c r="B542" s="48">
        <f t="shared" si="86"/>
        <v>225.53720680888586</v>
      </c>
      <c r="C542" s="19">
        <f t="shared" si="87"/>
        <v>5.4184851422674285</v>
      </c>
      <c r="D542" s="19">
        <f t="shared" si="88"/>
        <v>27.804077691993978</v>
      </c>
      <c r="E542" s="18"/>
      <c r="F542" s="18"/>
      <c r="G542" s="18"/>
    </row>
    <row r="543" spans="1:7" ht="12.75">
      <c r="A543" s="19">
        <f t="shared" si="89"/>
        <v>227.1399592888268</v>
      </c>
      <c r="B543" s="48">
        <f t="shared" si="86"/>
        <v>227.1399592888268</v>
      </c>
      <c r="C543" s="19">
        <f t="shared" si="87"/>
        <v>5.425566388229649</v>
      </c>
      <c r="D543" s="19">
        <f t="shared" si="88"/>
        <v>27.857689093442623</v>
      </c>
      <c r="E543" s="18"/>
      <c r="F543" s="18"/>
      <c r="G543" s="18"/>
    </row>
    <row r="544" spans="1:7" ht="12.75">
      <c r="A544" s="19">
        <f t="shared" si="89"/>
        <v>228.56902036966216</v>
      </c>
      <c r="B544" s="48">
        <f t="shared" si="86"/>
        <v>228.56902036966216</v>
      </c>
      <c r="C544" s="19">
        <f t="shared" si="87"/>
        <v>5.431838223234329</v>
      </c>
      <c r="D544" s="19">
        <f t="shared" si="88"/>
        <v>27.905213122892526</v>
      </c>
      <c r="E544" s="18"/>
      <c r="F544" s="18"/>
      <c r="G544" s="18"/>
    </row>
    <row r="545" spans="1:7" ht="12.75">
      <c r="A545" s="19">
        <f t="shared" si="89"/>
        <v>229.81874340125748</v>
      </c>
      <c r="B545" s="48">
        <f t="shared" si="86"/>
        <v>229.81874340125748</v>
      </c>
      <c r="C545" s="19">
        <f t="shared" si="87"/>
        <v>5.437290926062635</v>
      </c>
      <c r="D545" s="19">
        <f t="shared" si="88"/>
        <v>27.94656112873748</v>
      </c>
      <c r="E545" s="18"/>
      <c r="F545" s="18"/>
      <c r="G545" s="18"/>
    </row>
    <row r="546" spans="1:7" ht="12.75">
      <c r="A546" s="19">
        <f t="shared" si="89"/>
        <v>230.8842831373346</v>
      </c>
      <c r="B546" s="48">
        <f t="shared" si="86"/>
        <v>230.8842831373346</v>
      </c>
      <c r="C546" s="19">
        <f t="shared" si="87"/>
        <v>5.441916646210618</v>
      </c>
      <c r="D546" s="19">
        <f t="shared" si="88"/>
        <v>27.981660503108237</v>
      </c>
      <c r="E546" s="18"/>
      <c r="F546" s="18"/>
      <c r="G546" s="18"/>
    </row>
    <row r="547" spans="1:7" ht="12.75">
      <c r="A547" s="19">
        <f t="shared" si="89"/>
        <v>231.76157392828426</v>
      </c>
      <c r="B547" s="48">
        <f t="shared" si="86"/>
        <v>231.76157392828426</v>
      </c>
      <c r="C547" s="19">
        <f t="shared" si="87"/>
        <v>5.4457091446370525</v>
      </c>
      <c r="D547" s="19">
        <f t="shared" si="88"/>
        <v>28.01045278602818</v>
      </c>
      <c r="E547" s="18"/>
      <c r="F547" s="18"/>
      <c r="G547" s="18"/>
    </row>
    <row r="548" spans="1:7" ht="12.75">
      <c r="A548" s="19">
        <f t="shared" si="89"/>
        <v>232.4473120506724</v>
      </c>
      <c r="B548" s="48">
        <f t="shared" si="86"/>
        <v>232.4473120506724</v>
      </c>
      <c r="C548" s="19">
        <f t="shared" si="87"/>
        <v>5.448663584510571</v>
      </c>
      <c r="D548" s="19">
        <f t="shared" si="88"/>
        <v>28.032892127733405</v>
      </c>
      <c r="E548" s="18"/>
      <c r="F548" s="18"/>
      <c r="G548" s="18"/>
    </row>
    <row r="549" spans="1:7" ht="12.75">
      <c r="A549" s="19">
        <f t="shared" si="89"/>
        <v>232.93894178095724</v>
      </c>
      <c r="B549" s="48">
        <f t="shared" si="86"/>
        <v>232.93894178095724</v>
      </c>
      <c r="C549" s="19">
        <f t="shared" si="87"/>
        <v>5.450776366781716</v>
      </c>
      <c r="D549" s="19">
        <f t="shared" si="88"/>
        <v>28.048944075315564</v>
      </c>
      <c r="E549" s="18"/>
      <c r="F549" s="18"/>
      <c r="G549" s="18"/>
    </row>
    <row r="550" spans="1:7" ht="12.75">
      <c r="A550" s="19">
        <f t="shared" si="89"/>
        <v>233.2346448932418</v>
      </c>
      <c r="B550" s="48">
        <f t="shared" si="86"/>
        <v>233.2346448932418</v>
      </c>
      <c r="C550" s="19">
        <f t="shared" si="87"/>
        <v>5.452045006448987</v>
      </c>
      <c r="D550" s="19">
        <f t="shared" si="88"/>
        <v>28.058584656508543</v>
      </c>
      <c r="E550" s="18"/>
      <c r="F550" s="18"/>
      <c r="G550" s="18"/>
    </row>
    <row r="551" spans="1:7" ht="12.75">
      <c r="A551" s="19">
        <f t="shared" si="89"/>
        <v>233.33333333295667</v>
      </c>
      <c r="B551" s="48">
        <f t="shared" si="86"/>
        <v>233.33333333295667</v>
      </c>
      <c r="C551" s="19">
        <f t="shared" si="87"/>
        <v>5.4524680463736805</v>
      </c>
      <c r="D551" s="19">
        <f t="shared" si="88"/>
        <v>28.0617997398266</v>
      </c>
      <c r="E551" s="18"/>
      <c r="F551" s="18"/>
      <c r="G551" s="18"/>
    </row>
    <row r="552" spans="1:7" ht="12.75">
      <c r="A552" s="19">
        <f>L60</f>
        <v>200.00000001166552</v>
      </c>
      <c r="B552" s="48">
        <f t="shared" si="86"/>
        <v>200.00000001166552</v>
      </c>
      <c r="C552" s="19">
        <f t="shared" si="87"/>
        <v>5.298317366606364</v>
      </c>
      <c r="D552" s="19">
        <f aca="true" t="shared" si="90" ref="D552:D588">L101</f>
        <v>26.901960800719387</v>
      </c>
      <c r="E552" s="18"/>
      <c r="F552" s="18"/>
      <c r="G552" s="18"/>
    </row>
    <row r="553" spans="1:7" ht="12.75">
      <c r="A553" s="19">
        <f>L61</f>
        <v>200.168981755088</v>
      </c>
      <c r="B553" s="48">
        <f t="shared" si="86"/>
        <v>200.168981755088</v>
      </c>
      <c r="C553" s="19">
        <f t="shared" si="87"/>
        <v>5.299161918588982</v>
      </c>
      <c r="D553" s="19">
        <f t="shared" si="90"/>
        <v>26.908248910221072</v>
      </c>
      <c r="E553" s="18"/>
      <c r="F553" s="18"/>
      <c r="G553" s="18"/>
    </row>
    <row r="554" spans="1:7" ht="12.75">
      <c r="A554" s="19">
        <f aca="true" t="shared" si="91" ref="A554:A588">L62</f>
        <v>200.67294669099084</v>
      </c>
      <c r="B554" s="48">
        <f t="shared" si="86"/>
        <v>200.67294669099084</v>
      </c>
      <c r="C554" s="19">
        <f t="shared" si="87"/>
        <v>5.301676451953288</v>
      </c>
      <c r="D554" s="19">
        <f t="shared" si="90"/>
        <v>26.926975348862136</v>
      </c>
      <c r="E554" s="18"/>
      <c r="F554" s="18"/>
      <c r="G554" s="18"/>
    </row>
    <row r="555" spans="1:7" ht="12.75">
      <c r="A555" s="19">
        <f t="shared" si="91"/>
        <v>201.50311100698949</v>
      </c>
      <c r="B555" s="48">
        <f t="shared" si="86"/>
        <v>201.50311100698949</v>
      </c>
      <c r="C555" s="19">
        <f t="shared" si="87"/>
        <v>5.305804820508197</v>
      </c>
      <c r="D555" s="19">
        <f t="shared" si="90"/>
        <v>26.957735016406666</v>
      </c>
      <c r="E555" s="18"/>
      <c r="F555" s="18"/>
      <c r="G555" s="18"/>
    </row>
    <row r="556" spans="1:7" ht="12.75">
      <c r="A556" s="19">
        <f t="shared" si="91"/>
        <v>202.64533887622062</v>
      </c>
      <c r="B556" s="48">
        <f t="shared" si="86"/>
        <v>202.64533887622062</v>
      </c>
      <c r="C556" s="19">
        <f t="shared" si="87"/>
        <v>5.311457351952259</v>
      </c>
      <c r="D556" s="19">
        <f t="shared" si="90"/>
        <v>26.99988015716281</v>
      </c>
      <c r="E556" s="18"/>
      <c r="F556" s="18"/>
      <c r="G556" s="18"/>
    </row>
    <row r="557" spans="1:7" ht="12.75">
      <c r="A557" s="19">
        <f t="shared" si="91"/>
        <v>204.08083238899152</v>
      </c>
      <c r="B557" s="48">
        <f t="shared" si="86"/>
        <v>204.08083238899152</v>
      </c>
      <c r="C557" s="19">
        <f t="shared" si="87"/>
        <v>5.318516152563927</v>
      </c>
      <c r="D557" s="19">
        <f t="shared" si="90"/>
        <v>27.05255766069027</v>
      </c>
      <c r="E557" s="18"/>
      <c r="F557" s="18"/>
      <c r="G557" s="18"/>
    </row>
    <row r="558" spans="1:7" ht="12.75">
      <c r="A558" s="19">
        <f t="shared" si="91"/>
        <v>205.78698076650963</v>
      </c>
      <c r="B558" s="48">
        <f t="shared" si="86"/>
        <v>205.78698076650963</v>
      </c>
      <c r="C558" s="19">
        <f t="shared" si="87"/>
        <v>5.326841559817265</v>
      </c>
      <c r="D558" s="19">
        <f t="shared" si="90"/>
        <v>27.114754544497405</v>
      </c>
      <c r="E558" s="18"/>
      <c r="F558" s="18"/>
      <c r="G558" s="18"/>
    </row>
    <row r="559" spans="1:7" ht="12.75">
      <c r="A559" s="19">
        <f t="shared" si="91"/>
        <v>207.73828188762735</v>
      </c>
      <c r="B559" s="48">
        <f t="shared" si="86"/>
        <v>207.73828188762735</v>
      </c>
      <c r="C559" s="19">
        <f t="shared" si="87"/>
        <v>5.3362790272717096</v>
      </c>
      <c r="D559" s="19">
        <f t="shared" si="90"/>
        <v>27.18534664921604</v>
      </c>
      <c r="E559" s="18"/>
      <c r="F559" s="18"/>
      <c r="G559" s="18"/>
    </row>
    <row r="560" spans="1:7" ht="12.75">
      <c r="A560" s="19">
        <f t="shared" si="91"/>
        <v>209.90725613012796</v>
      </c>
      <c r="B560" s="48">
        <f t="shared" si="86"/>
        <v>209.90725613012796</v>
      </c>
      <c r="C560" s="19">
        <f t="shared" si="87"/>
        <v>5.346665795691335</v>
      </c>
      <c r="D560" s="19">
        <f t="shared" si="90"/>
        <v>27.26314603840986</v>
      </c>
      <c r="E560" s="18"/>
      <c r="F560" s="18"/>
      <c r="G560" s="18"/>
    </row>
    <row r="561" spans="1:7" ht="12.75">
      <c r="A561" s="19">
        <f t="shared" si="91"/>
        <v>212.26528973080596</v>
      </c>
      <c r="B561" s="48">
        <f t="shared" si="86"/>
        <v>212.26528973080596</v>
      </c>
      <c r="C561" s="19">
        <f t="shared" si="87"/>
        <v>5.357836859020073</v>
      </c>
      <c r="D561" s="19">
        <f t="shared" si="90"/>
        <v>27.346943646925478</v>
      </c>
      <c r="E561" s="18"/>
      <c r="F561" s="18"/>
      <c r="G561" s="18"/>
    </row>
    <row r="562" spans="1:7" ht="12.75">
      <c r="A562" s="19">
        <f t="shared" si="91"/>
        <v>214.7833665965185</v>
      </c>
      <c r="B562" s="48">
        <f t="shared" si="86"/>
        <v>214.7833665965185</v>
      </c>
      <c r="C562" s="19">
        <f t="shared" si="87"/>
        <v>5.369629922934837</v>
      </c>
      <c r="D562" s="19">
        <f t="shared" si="90"/>
        <v>27.435545018555683</v>
      </c>
      <c r="E562" s="18"/>
      <c r="F562" s="18"/>
      <c r="G562" s="18"/>
    </row>
    <row r="563" spans="1:7" ht="12.75">
      <c r="A563" s="19">
        <f t="shared" si="91"/>
        <v>217.4326686952129</v>
      </c>
      <c r="B563" s="48">
        <f t="shared" si="86"/>
        <v>217.4326686952129</v>
      </c>
      <c r="C563" s="19">
        <f t="shared" si="87"/>
        <v>5.381889233384886</v>
      </c>
      <c r="D563" s="19">
        <f t="shared" si="90"/>
        <v>27.52779821505843</v>
      </c>
      <c r="E563" s="18"/>
      <c r="F563" s="18"/>
      <c r="G563" s="18"/>
    </row>
    <row r="564" spans="1:7" ht="12.75">
      <c r="A564" s="19">
        <f t="shared" si="91"/>
        <v>220.1850425154663</v>
      </c>
      <c r="B564" s="48">
        <f t="shared" si="86"/>
        <v>220.1850425154663</v>
      </c>
      <c r="C564" s="19">
        <f t="shared" si="87"/>
        <v>5.394468295167036</v>
      </c>
      <c r="D564" s="19">
        <f t="shared" si="90"/>
        <v>27.622613972553474</v>
      </c>
      <c r="E564" s="18"/>
      <c r="F564" s="18"/>
      <c r="G564" s="18"/>
    </row>
    <row r="565" spans="1:7" ht="12.75">
      <c r="A565" s="19">
        <f t="shared" si="91"/>
        <v>223.01334121899316</v>
      </c>
      <c r="B565" s="48">
        <f t="shared" si="86"/>
        <v>223.01334121899316</v>
      </c>
      <c r="C565" s="19">
        <f t="shared" si="87"/>
        <v>5.407231595764749</v>
      </c>
      <c r="D565" s="19">
        <f t="shared" si="90"/>
        <v>27.718978853273125</v>
      </c>
      <c r="E565" s="18"/>
      <c r="F565" s="18"/>
      <c r="G565" s="18"/>
    </row>
    <row r="566" spans="1:7" ht="12.75">
      <c r="A566" s="19">
        <f t="shared" si="91"/>
        <v>225.89165912444386</v>
      </c>
      <c r="B566" s="48">
        <f t="shared" si="86"/>
        <v>225.89165912444386</v>
      </c>
      <c r="C566" s="19">
        <f t="shared" si="87"/>
        <v>5.420055499925731</v>
      </c>
      <c r="D566" s="19">
        <f t="shared" si="90"/>
        <v>27.815962504664647</v>
      </c>
      <c r="E566" s="18"/>
      <c r="F566" s="18"/>
      <c r="G566" s="18"/>
    </row>
    <row r="567" spans="1:7" ht="12.75">
      <c r="A567" s="19">
        <f t="shared" si="91"/>
        <v>228.79547800541863</v>
      </c>
      <c r="B567" s="48">
        <f aca="true" t="shared" si="92" ref="B567:B630">IF(A567&lt;$C$180,$C$180,A567)</f>
        <v>228.79547800541863</v>
      </c>
      <c r="C567" s="19">
        <f aca="true" t="shared" si="93" ref="C567:C630">LN(B567)</f>
        <v>5.432828495348002</v>
      </c>
      <c r="D567" s="19">
        <f t="shared" si="90"/>
        <v>27.912720257145374</v>
      </c>
      <c r="E567" s="18"/>
      <c r="F567" s="18"/>
      <c r="G567" s="18"/>
    </row>
    <row r="568" spans="1:7" ht="12.75">
      <c r="A568" s="19">
        <f t="shared" si="91"/>
        <v>231.7017446044262</v>
      </c>
      <c r="B568" s="48">
        <f t="shared" si="92"/>
        <v>231.7017446044262</v>
      </c>
      <c r="C568" s="19">
        <f t="shared" si="93"/>
        <v>5.445450960993178</v>
      </c>
      <c r="D568" s="19">
        <f t="shared" si="90"/>
        <v>28.008492244572814</v>
      </c>
      <c r="E568" s="18"/>
      <c r="F568" s="18"/>
      <c r="G568" s="18"/>
    </row>
    <row r="569" spans="1:7" ht="12.75">
      <c r="A569" s="19">
        <f t="shared" si="91"/>
        <v>234.58889692532728</v>
      </c>
      <c r="B569" s="48">
        <f t="shared" si="92"/>
        <v>234.58889692532728</v>
      </c>
      <c r="C569" s="19">
        <f t="shared" si="93"/>
        <v>5.457834607415358</v>
      </c>
      <c r="D569" s="19">
        <f t="shared" si="90"/>
        <v>28.1026000890753</v>
      </c>
      <c r="E569" s="18"/>
      <c r="F569" s="18"/>
      <c r="G569" s="18"/>
    </row>
    <row r="570" spans="1:7" ht="12.75">
      <c r="A570" s="19">
        <f t="shared" si="91"/>
        <v>237.43685418725545</v>
      </c>
      <c r="B570" s="48">
        <f t="shared" si="92"/>
        <v>237.43685418725545</v>
      </c>
      <c r="C570" s="19">
        <f t="shared" si="93"/>
        <v>5.469901711016819</v>
      </c>
      <c r="D570" s="19">
        <f t="shared" si="90"/>
        <v>28.19444200898002</v>
      </c>
      <c r="E570" s="18"/>
      <c r="F570" s="18"/>
      <c r="G570" s="18"/>
    </row>
    <row r="571" spans="1:7" ht="12.75">
      <c r="A571" s="19">
        <f t="shared" si="91"/>
        <v>240.22698243277375</v>
      </c>
      <c r="B571" s="48">
        <f t="shared" si="92"/>
        <v>240.22698243277375</v>
      </c>
      <c r="C571" s="19">
        <f t="shared" si="93"/>
        <v>5.481584236529213</v>
      </c>
      <c r="D571" s="19">
        <f t="shared" si="90"/>
        <v>28.283487021596336</v>
      </c>
      <c r="E571" s="18"/>
      <c r="F571" s="18"/>
      <c r="G571" s="18"/>
    </row>
    <row r="572" spans="1:7" ht="12.75">
      <c r="A572" s="19">
        <f t="shared" si="91"/>
        <v>242.94204505997624</v>
      </c>
      <c r="B572" s="48">
        <f t="shared" si="92"/>
        <v>242.94204505997624</v>
      </c>
      <c r="C572" s="19">
        <f t="shared" si="93"/>
        <v>5.492822917199879</v>
      </c>
      <c r="D572" s="19">
        <f t="shared" si="90"/>
        <v>28.369268742460186</v>
      </c>
      <c r="E572" s="18"/>
      <c r="F572" s="18"/>
      <c r="G572" s="18"/>
    </row>
    <row r="573" spans="1:7" ht="12.75">
      <c r="A573" s="19">
        <f t="shared" si="91"/>
        <v>245.56614518195343</v>
      </c>
      <c r="B573" s="48">
        <f t="shared" si="92"/>
        <v>245.56614518195343</v>
      </c>
      <c r="C573" s="19">
        <f t="shared" si="93"/>
        <v>5.503566341421092</v>
      </c>
      <c r="D573" s="19">
        <f t="shared" si="90"/>
        <v>28.451379138900684</v>
      </c>
      <c r="E573" s="18"/>
      <c r="F573" s="18"/>
      <c r="G573" s="18"/>
    </row>
    <row r="574" spans="1:7" ht="12.75">
      <c r="A574" s="19">
        <f t="shared" si="91"/>
        <v>248.08466477212497</v>
      </c>
      <c r="B574" s="48">
        <f t="shared" si="92"/>
        <v>248.08466477212497</v>
      </c>
      <c r="C574" s="19">
        <f t="shared" si="93"/>
        <v>5.513770078114785</v>
      </c>
      <c r="D574" s="19">
        <f t="shared" si="90"/>
        <v>28.529462480740797</v>
      </c>
      <c r="E574" s="18"/>
      <c r="F574" s="18"/>
      <c r="G574" s="18"/>
    </row>
    <row r="575" spans="1:7" ht="12.75">
      <c r="A575" s="19">
        <f t="shared" si="91"/>
        <v>250.48420402127704</v>
      </c>
      <c r="B575" s="48">
        <f t="shared" si="92"/>
        <v>250.48420402127704</v>
      </c>
      <c r="C575" s="19">
        <f t="shared" si="93"/>
        <v>5.523395860737399</v>
      </c>
      <c r="D575" s="19">
        <f t="shared" si="90"/>
        <v>28.60320964275738</v>
      </c>
      <c r="E575" s="18"/>
      <c r="F575" s="18"/>
      <c r="G575" s="18"/>
    </row>
    <row r="576" spans="1:7" ht="12.75">
      <c r="A576" s="19">
        <f t="shared" si="91"/>
        <v>252.7525231651947</v>
      </c>
      <c r="B576" s="48">
        <f t="shared" si="92"/>
        <v>252.7525231651947</v>
      </c>
      <c r="C576" s="19">
        <f t="shared" si="93"/>
        <v>5.532410840700187</v>
      </c>
      <c r="D576" s="19">
        <f t="shared" si="90"/>
        <v>28.672352848437924</v>
      </c>
      <c r="E576" s="18"/>
      <c r="F576" s="18"/>
      <c r="G576" s="18"/>
    </row>
    <row r="577" spans="1:7" ht="12.75">
      <c r="A577" s="19">
        <f t="shared" si="91"/>
        <v>254.878488179922</v>
      </c>
      <c r="B577" s="48">
        <f t="shared" si="92"/>
        <v>254.878488179922</v>
      </c>
      <c r="C577" s="19">
        <f t="shared" si="93"/>
        <v>5.540786914646666</v>
      </c>
      <c r="D577" s="19">
        <f t="shared" si="90"/>
        <v>28.736660898254026</v>
      </c>
      <c r="E577" s="18"/>
      <c r="F577" s="18"/>
      <c r="G577" s="18"/>
    </row>
    <row r="578" spans="1:7" ht="12.75">
      <c r="A578" s="19">
        <f t="shared" si="91"/>
        <v>256.8520211235642</v>
      </c>
      <c r="B578" s="48">
        <f t="shared" si="92"/>
        <v>256.8520211235642</v>
      </c>
      <c r="C578" s="19">
        <f t="shared" si="93"/>
        <v>5.548500125769077</v>
      </c>
      <c r="D578" s="19">
        <f t="shared" si="90"/>
        <v>28.79593489398399</v>
      </c>
      <c r="E578" s="18"/>
      <c r="F578" s="18"/>
      <c r="G578" s="18"/>
    </row>
    <row r="579" spans="1:7" ht="12.75">
      <c r="A579" s="19">
        <f t="shared" si="91"/>
        <v>258.6640554739352</v>
      </c>
      <c r="B579" s="48">
        <f t="shared" si="92"/>
        <v>258.6640554739352</v>
      </c>
      <c r="C579" s="19">
        <f t="shared" si="93"/>
        <v>5.555530136646896</v>
      </c>
      <c r="D579" s="19">
        <f t="shared" si="90"/>
        <v>28.850004449959904</v>
      </c>
      <c r="E579" s="18"/>
      <c r="F579" s="18"/>
      <c r="G579" s="18"/>
    </row>
    <row r="580" spans="1:7" ht="12.75">
      <c r="A580" s="19">
        <f t="shared" si="91"/>
        <v>260.3064965237663</v>
      </c>
      <c r="B580" s="48">
        <f t="shared" si="92"/>
        <v>260.3064965237663</v>
      </c>
      <c r="C580" s="19">
        <f t="shared" si="93"/>
        <v>5.561859769521449</v>
      </c>
      <c r="D580" s="19">
        <f t="shared" si="90"/>
        <v>28.898724369542393</v>
      </c>
      <c r="E580" s="18"/>
      <c r="F580" s="18"/>
      <c r="G580" s="18"/>
    </row>
    <row r="581" spans="1:7" ht="12.75">
      <c r="A581" s="19">
        <f t="shared" si="91"/>
        <v>261.7721867123023</v>
      </c>
      <c r="B581" s="48">
        <f t="shared" si="92"/>
        <v>261.7721867123023</v>
      </c>
      <c r="C581" s="19">
        <f t="shared" si="93"/>
        <v>5.567474609147205</v>
      </c>
      <c r="D581" s="19">
        <f t="shared" si="90"/>
        <v>28.941971758329267</v>
      </c>
      <c r="E581" s="18"/>
      <c r="F581" s="18"/>
      <c r="G581" s="18"/>
    </row>
    <row r="582" spans="1:7" ht="12.75">
      <c r="A582" s="19">
        <f t="shared" si="91"/>
        <v>263.054875664863</v>
      </c>
      <c r="B582" s="48">
        <f t="shared" si="92"/>
        <v>263.054875664863</v>
      </c>
      <c r="C582" s="19">
        <f t="shared" si="93"/>
        <v>5.5723626631309235</v>
      </c>
      <c r="D582" s="19">
        <f t="shared" si="90"/>
        <v>28.97964354282813</v>
      </c>
      <c r="E582" s="18"/>
      <c r="F582" s="18"/>
      <c r="G582" s="18"/>
    </row>
    <row r="583" spans="1:7" ht="12.75">
      <c r="A583" s="19">
        <f t="shared" si="91"/>
        <v>264.14919465837323</v>
      </c>
      <c r="B583" s="48">
        <f t="shared" si="92"/>
        <v>264.14919465837323</v>
      </c>
      <c r="C583" s="19">
        <f t="shared" si="93"/>
        <v>5.576514074801487</v>
      </c>
      <c r="D583" s="19">
        <f t="shared" si="90"/>
        <v>29.01165436327334</v>
      </c>
      <c r="E583" s="18"/>
      <c r="F583" s="18"/>
      <c r="G583" s="18"/>
    </row>
    <row r="584" spans="1:7" ht="12.75">
      <c r="A584" s="19">
        <f t="shared" si="91"/>
        <v>265.0506352146627</v>
      </c>
      <c r="B584" s="48">
        <f t="shared" si="92"/>
        <v>265.0506352146627</v>
      </c>
      <c r="C584" s="19">
        <f t="shared" si="93"/>
        <v>5.579920884015221</v>
      </c>
      <c r="D584" s="19">
        <f t="shared" si="90"/>
        <v>29.037934811010793</v>
      </c>
      <c r="E584" s="18"/>
      <c r="F584" s="18"/>
      <c r="G584" s="18"/>
    </row>
    <row r="585" spans="1:7" ht="12.75">
      <c r="A585" s="19">
        <f t="shared" si="91"/>
        <v>265.7555315326783</v>
      </c>
      <c r="B585" s="48">
        <f t="shared" si="92"/>
        <v>265.7555315326783</v>
      </c>
      <c r="C585" s="19">
        <f t="shared" si="93"/>
        <v>5.582576831803846</v>
      </c>
      <c r="D585" s="19">
        <f t="shared" si="90"/>
        <v>29.058429983754714</v>
      </c>
      <c r="E585" s="18"/>
      <c r="F585" s="18"/>
      <c r="G585" s="18"/>
    </row>
    <row r="586" spans="1:7" ht="12.75">
      <c r="A586" s="19">
        <f t="shared" si="91"/>
        <v>266.2610464971595</v>
      </c>
      <c r="B586" s="48">
        <f t="shared" si="92"/>
        <v>266.2610464971595</v>
      </c>
      <c r="C586" s="19">
        <f t="shared" si="93"/>
        <v>5.584477205354191</v>
      </c>
      <c r="D586" s="19">
        <f t="shared" si="90"/>
        <v>29.07309833558948</v>
      </c>
      <c r="E586" s="18"/>
      <c r="F586" s="18"/>
      <c r="G586" s="18"/>
    </row>
    <row r="587" spans="1:7" ht="12.75">
      <c r="A587" s="19">
        <f t="shared" si="91"/>
        <v>266.5651610389379</v>
      </c>
      <c r="B587" s="48">
        <f t="shared" si="92"/>
        <v>266.5651610389379</v>
      </c>
      <c r="C587" s="19">
        <f t="shared" si="93"/>
        <v>5.585618720431717</v>
      </c>
      <c r="D587" s="19">
        <f t="shared" si="90"/>
        <v>29.08191080255106</v>
      </c>
      <c r="E587" s="18"/>
      <c r="F587" s="18"/>
      <c r="G587" s="18"/>
    </row>
    <row r="588" spans="1:7" ht="12.75">
      <c r="A588" s="19">
        <f t="shared" si="91"/>
        <v>266.6666666670151</v>
      </c>
      <c r="B588" s="48">
        <f t="shared" si="92"/>
        <v>266.6666666670151</v>
      </c>
      <c r="C588" s="19">
        <f t="shared" si="93"/>
        <v>5.5859994390011245</v>
      </c>
      <c r="D588" s="19">
        <f t="shared" si="90"/>
        <v>29.084850188796587</v>
      </c>
      <c r="E588" s="18"/>
      <c r="F588" s="18"/>
      <c r="G588" s="18"/>
    </row>
    <row r="589" spans="1:7" ht="12.75">
      <c r="A589" s="19">
        <f>M60</f>
        <v>233.33333330983493</v>
      </c>
      <c r="B589" s="48">
        <f t="shared" si="92"/>
        <v>233.33333330983493</v>
      </c>
      <c r="C589" s="19">
        <f t="shared" si="93"/>
        <v>5.452468046274587</v>
      </c>
      <c r="D589" s="19">
        <f aca="true" t="shared" si="94" ref="D589:D625">M101</f>
        <v>28.06179973907348</v>
      </c>
      <c r="E589" s="18"/>
      <c r="F589" s="18"/>
      <c r="G589" s="18"/>
    </row>
    <row r="590" spans="1:7" ht="12.75">
      <c r="A590" s="19">
        <f>M61</f>
        <v>233.49630387484146</v>
      </c>
      <c r="B590" s="48">
        <f t="shared" si="92"/>
        <v>233.49630387484146</v>
      </c>
      <c r="C590" s="19">
        <f t="shared" si="93"/>
        <v>5.453166247753868</v>
      </c>
      <c r="D590" s="19">
        <f t="shared" si="94"/>
        <v>28.067106408963078</v>
      </c>
      <c r="E590" s="18"/>
      <c r="F590" s="18"/>
      <c r="G590" s="18"/>
    </row>
    <row r="591" spans="1:7" ht="12.75">
      <c r="A591" s="19">
        <f aca="true" t="shared" si="95" ref="A591:A625">M62</f>
        <v>233.9826228746314</v>
      </c>
      <c r="B591" s="48">
        <f t="shared" si="92"/>
        <v>233.9826228746314</v>
      </c>
      <c r="C591" s="19">
        <f t="shared" si="93"/>
        <v>5.455246851380677</v>
      </c>
      <c r="D591" s="19">
        <f t="shared" si="94"/>
        <v>28.082922749602474</v>
      </c>
      <c r="E591" s="18"/>
      <c r="F591" s="18"/>
      <c r="G591" s="18"/>
    </row>
    <row r="592" spans="1:7" ht="12.75">
      <c r="A592" s="19">
        <f t="shared" si="95"/>
        <v>234.7846282483858</v>
      </c>
      <c r="B592" s="48">
        <f t="shared" si="92"/>
        <v>234.7846282483858</v>
      </c>
      <c r="C592" s="19">
        <f t="shared" si="93"/>
        <v>5.458668618384901</v>
      </c>
      <c r="D592" s="19">
        <f t="shared" si="94"/>
        <v>28.108943272934404</v>
      </c>
      <c r="E592" s="18"/>
      <c r="F592" s="18"/>
      <c r="G592" s="18"/>
    </row>
    <row r="593" spans="1:7" ht="12.75">
      <c r="A593" s="19">
        <f t="shared" si="95"/>
        <v>235.88992322029404</v>
      </c>
      <c r="B593" s="48">
        <f t="shared" si="92"/>
        <v>235.88992322029404</v>
      </c>
      <c r="C593" s="19">
        <f t="shared" si="93"/>
        <v>5.463365269182033</v>
      </c>
      <c r="D593" s="19">
        <f t="shared" si="94"/>
        <v>28.14467655882348</v>
      </c>
      <c r="E593" s="18"/>
      <c r="F593" s="18"/>
      <c r="G593" s="18"/>
    </row>
    <row r="594" spans="1:7" ht="12.75">
      <c r="A594" s="19">
        <f t="shared" si="95"/>
        <v>237.28189472989519</v>
      </c>
      <c r="B594" s="48">
        <f t="shared" si="92"/>
        <v>237.28189472989519</v>
      </c>
      <c r="C594" s="19">
        <f t="shared" si="93"/>
        <v>5.469248863564649</v>
      </c>
      <c r="D594" s="19">
        <f t="shared" si="94"/>
        <v>28.189469725859645</v>
      </c>
      <c r="E594" s="18"/>
      <c r="F594" s="18"/>
      <c r="G594" s="18"/>
    </row>
    <row r="595" spans="1:7" ht="12.75">
      <c r="A595" s="19">
        <f t="shared" si="95"/>
        <v>238.9403640560345</v>
      </c>
      <c r="B595" s="48">
        <f t="shared" si="92"/>
        <v>238.9403640560345</v>
      </c>
      <c r="C595" s="19">
        <f t="shared" si="93"/>
        <v>5.476213998017425</v>
      </c>
      <c r="D595" s="19">
        <f t="shared" si="94"/>
        <v>28.242538873789343</v>
      </c>
      <c r="E595" s="18"/>
      <c r="F595" s="18"/>
      <c r="G595" s="18"/>
    </row>
    <row r="596" spans="1:7" ht="12.75">
      <c r="A596" s="19">
        <f t="shared" si="95"/>
        <v>240.84231109109152</v>
      </c>
      <c r="B596" s="48">
        <f t="shared" si="92"/>
        <v>240.84231109109152</v>
      </c>
      <c r="C596" s="19">
        <f t="shared" si="93"/>
        <v>5.48414240851056</v>
      </c>
      <c r="D596" s="19">
        <f t="shared" si="94"/>
        <v>28.303002552633664</v>
      </c>
      <c r="E596" s="18"/>
      <c r="F596" s="18"/>
      <c r="G596" s="18"/>
    </row>
    <row r="597" spans="1:7" ht="12.75">
      <c r="A597" s="19">
        <f t="shared" si="95"/>
        <v>242.9626154533215</v>
      </c>
      <c r="B597" s="48">
        <f t="shared" si="92"/>
        <v>242.9626154533215</v>
      </c>
      <c r="C597" s="19">
        <f t="shared" si="93"/>
        <v>5.4929075856339535</v>
      </c>
      <c r="D597" s="19">
        <f t="shared" si="94"/>
        <v>28.36991543604598</v>
      </c>
      <c r="E597" s="18"/>
      <c r="F597" s="18"/>
      <c r="G597" s="18"/>
    </row>
    <row r="598" spans="1:7" ht="12.75">
      <c r="A598" s="19">
        <f t="shared" si="95"/>
        <v>245.2747663309011</v>
      </c>
      <c r="B598" s="48">
        <f t="shared" si="92"/>
        <v>245.2747663309011</v>
      </c>
      <c r="C598" s="19">
        <f t="shared" si="93"/>
        <v>5.502379077366913</v>
      </c>
      <c r="D598" s="19">
        <f t="shared" si="94"/>
        <v>28.44229985505735</v>
      </c>
      <c r="E598" s="18"/>
      <c r="F598" s="18"/>
      <c r="G598" s="18"/>
    </row>
    <row r="599" spans="1:7" ht="12.75">
      <c r="A599" s="19">
        <f t="shared" si="95"/>
        <v>247.75150566128772</v>
      </c>
      <c r="B599" s="48">
        <f t="shared" si="92"/>
        <v>247.75150566128772</v>
      </c>
      <c r="C599" s="19">
        <f t="shared" si="93"/>
        <v>5.512426250532853</v>
      </c>
      <c r="D599" s="19">
        <f t="shared" si="94"/>
        <v>28.519173524255024</v>
      </c>
      <c r="E599" s="18"/>
      <c r="F599" s="18"/>
      <c r="G599" s="18"/>
    </row>
    <row r="600" spans="1:7" ht="12.75">
      <c r="A600" s="19">
        <f t="shared" si="95"/>
        <v>250.36538299408952</v>
      </c>
      <c r="B600" s="48">
        <f t="shared" si="92"/>
        <v>250.36538299408952</v>
      </c>
      <c r="C600" s="19">
        <f t="shared" si="93"/>
        <v>5.522921382840254</v>
      </c>
      <c r="D600" s="19">
        <f t="shared" si="94"/>
        <v>28.59957250871156</v>
      </c>
      <c r="E600" s="18"/>
      <c r="F600" s="18"/>
      <c r="G600" s="18"/>
    </row>
    <row r="601" spans="1:7" ht="12.75">
      <c r="A601" s="19">
        <f t="shared" si="95"/>
        <v>253.0892128645408</v>
      </c>
      <c r="B601" s="48">
        <f t="shared" si="92"/>
        <v>253.0892128645408</v>
      </c>
      <c r="C601" s="19">
        <f t="shared" si="93"/>
        <v>5.533742046589641</v>
      </c>
      <c r="D601" s="19">
        <f t="shared" si="94"/>
        <v>28.68256911738408</v>
      </c>
      <c r="E601" s="18"/>
      <c r="F601" s="18"/>
      <c r="G601" s="18"/>
    </row>
    <row r="602" spans="1:7" ht="12.75">
      <c r="A602" s="19">
        <f t="shared" si="95"/>
        <v>255.89643537186893</v>
      </c>
      <c r="B602" s="48">
        <f t="shared" si="92"/>
        <v>255.89643537186893</v>
      </c>
      <c r="C602" s="19">
        <f t="shared" si="93"/>
        <v>5.54477281329877</v>
      </c>
      <c r="D602" s="19">
        <f t="shared" si="94"/>
        <v>28.767284899973053</v>
      </c>
      <c r="E602" s="18"/>
      <c r="F602" s="18"/>
      <c r="G602" s="18"/>
    </row>
    <row r="603" spans="1:7" ht="12.75">
      <c r="A603" s="19">
        <f t="shared" si="95"/>
        <v>258.7613874618265</v>
      </c>
      <c r="B603" s="48">
        <f t="shared" si="92"/>
        <v>258.7613874618265</v>
      </c>
      <c r="C603" s="19">
        <f t="shared" si="93"/>
        <v>5.5559063531254935</v>
      </c>
      <c r="D603" s="19">
        <f t="shared" si="94"/>
        <v>28.852899249937522</v>
      </c>
      <c r="E603" s="18"/>
      <c r="F603" s="18"/>
      <c r="G603" s="18"/>
    </row>
    <row r="604" spans="1:7" ht="12.75">
      <c r="A604" s="19">
        <f t="shared" si="95"/>
        <v>261.6594963517444</v>
      </c>
      <c r="B604" s="48">
        <f t="shared" si="92"/>
        <v>261.6594963517444</v>
      </c>
      <c r="C604" s="19">
        <f t="shared" si="93"/>
        <v>5.567044026261434</v>
      </c>
      <c r="D604" s="19">
        <f t="shared" si="94"/>
        <v>28.93865429083448</v>
      </c>
      <c r="E604" s="18"/>
      <c r="F604" s="18"/>
      <c r="G604" s="18"/>
    </row>
    <row r="605" spans="1:7" ht="12.75">
      <c r="A605" s="19">
        <f t="shared" si="95"/>
        <v>264.56740816055446</v>
      </c>
      <c r="B605" s="48">
        <f t="shared" si="92"/>
        <v>264.56740816055446</v>
      </c>
      <c r="C605" s="19">
        <f t="shared" si="93"/>
        <v>5.5780960700979225</v>
      </c>
      <c r="D605" s="19">
        <f t="shared" si="94"/>
        <v>29.023856778452632</v>
      </c>
      <c r="E605" s="18"/>
      <c r="F605" s="18"/>
      <c r="G605" s="18"/>
    </row>
    <row r="606" spans="1:7" ht="12.75">
      <c r="A606" s="19">
        <f t="shared" si="95"/>
        <v>267.4630647789376</v>
      </c>
      <c r="B606" s="48">
        <f t="shared" si="92"/>
        <v>267.4630647789376</v>
      </c>
      <c r="C606" s="19">
        <f t="shared" si="93"/>
        <v>5.588981481209992</v>
      </c>
      <c r="D606" s="19">
        <f t="shared" si="94"/>
        <v>29.107877724186217</v>
      </c>
      <c r="E606" s="18"/>
      <c r="F606" s="18"/>
      <c r="G606" s="18"/>
    </row>
    <row r="607" spans="1:7" ht="12.75">
      <c r="A607" s="19">
        <f t="shared" si="95"/>
        <v>270.32574095488155</v>
      </c>
      <c r="B607" s="48">
        <f t="shared" si="92"/>
        <v>270.32574095488155</v>
      </c>
      <c r="C607" s="19">
        <f t="shared" si="93"/>
        <v>5.599627679805858</v>
      </c>
      <c r="D607" s="19">
        <f t="shared" si="94"/>
        <v>29.190150369144664</v>
      </c>
      <c r="E607" s="18"/>
      <c r="F607" s="18"/>
      <c r="G607" s="18"/>
    </row>
    <row r="608" spans="1:7" ht="12.75">
      <c r="A608" s="19">
        <f t="shared" si="95"/>
        <v>273.13605197442496</v>
      </c>
      <c r="B608" s="48">
        <f t="shared" si="92"/>
        <v>273.13605197442496</v>
      </c>
      <c r="C608" s="19">
        <f t="shared" si="93"/>
        <v>5.609970029926092</v>
      </c>
      <c r="D608" s="19">
        <f t="shared" si="94"/>
        <v>29.270167039770747</v>
      </c>
      <c r="E608" s="18"/>
      <c r="F608" s="18"/>
      <c r="G608" s="18"/>
    </row>
    <row r="609" spans="1:7" ht="12.75">
      <c r="A609" s="19">
        <f t="shared" si="95"/>
        <v>275.87594054159024</v>
      </c>
      <c r="B609" s="48">
        <f t="shared" si="92"/>
        <v>275.87594054159024</v>
      </c>
      <c r="C609" s="19">
        <f t="shared" si="93"/>
        <v>5.619951273874542</v>
      </c>
      <c r="D609" s="19">
        <f t="shared" si="94"/>
        <v>29.347475312404786</v>
      </c>
      <c r="E609" s="18"/>
      <c r="F609" s="18"/>
      <c r="G609" s="18"/>
    </row>
    <row r="610" spans="1:7" ht="12.75">
      <c r="A610" s="19">
        <f t="shared" si="95"/>
        <v>278.52864973290843</v>
      </c>
      <c r="B610" s="48">
        <f t="shared" si="92"/>
        <v>278.52864973290843</v>
      </c>
      <c r="C610" s="19">
        <f t="shared" si="93"/>
        <v>5.629520925648803</v>
      </c>
      <c r="D610" s="19">
        <f t="shared" si="94"/>
        <v>29.421673817439157</v>
      </c>
      <c r="E610" s="18"/>
      <c r="F610" s="18"/>
      <c r="G610" s="18"/>
    </row>
    <row r="611" spans="1:7" ht="12.75">
      <c r="A611" s="19">
        <f t="shared" si="95"/>
        <v>281.07868734753976</v>
      </c>
      <c r="B611" s="48">
        <f t="shared" si="92"/>
        <v>281.07868734753976</v>
      </c>
      <c r="C611" s="19">
        <f t="shared" si="93"/>
        <v>5.63863465628157</v>
      </c>
      <c r="D611" s="19">
        <f t="shared" si="94"/>
        <v>29.4924079292454</v>
      </c>
      <c r="E611" s="18"/>
      <c r="F611" s="18"/>
      <c r="G611" s="18"/>
    </row>
    <row r="612" spans="1:7" ht="12.75">
      <c r="A612" s="19">
        <f t="shared" si="95"/>
        <v>283.51178564986657</v>
      </c>
      <c r="B612" s="48">
        <f t="shared" si="92"/>
        <v>283.51178564986657</v>
      </c>
      <c r="C612" s="19">
        <f t="shared" si="93"/>
        <v>5.647253694260918</v>
      </c>
      <c r="D612" s="19">
        <f t="shared" si="94"/>
        <v>29.559365518032802</v>
      </c>
      <c r="E612" s="18"/>
      <c r="F612" s="18"/>
      <c r="G612" s="18"/>
    </row>
    <row r="613" spans="1:7" ht="12.75">
      <c r="A613" s="19">
        <f t="shared" si="95"/>
        <v>285.8148594182037</v>
      </c>
      <c r="B613" s="48">
        <f t="shared" si="92"/>
        <v>285.8148594182037</v>
      </c>
      <c r="C613" s="19">
        <f t="shared" si="93"/>
        <v>5.655344256510214</v>
      </c>
      <c r="D613" s="19">
        <f t="shared" si="94"/>
        <v>29.622272884044236</v>
      </c>
      <c r="E613" s="18"/>
      <c r="F613" s="18"/>
      <c r="G613" s="18"/>
    </row>
    <row r="614" spans="1:7" ht="12.75">
      <c r="A614" s="19">
        <f t="shared" si="95"/>
        <v>287.9759643554426</v>
      </c>
      <c r="B614" s="48">
        <f t="shared" si="92"/>
        <v>287.9759643554426</v>
      </c>
      <c r="C614" s="19">
        <f t="shared" si="93"/>
        <v>5.662877019554051</v>
      </c>
      <c r="D614" s="19">
        <f t="shared" si="94"/>
        <v>29.68089095161139</v>
      </c>
      <c r="E614" s="18"/>
      <c r="F614" s="18"/>
      <c r="G614" s="18"/>
    </row>
    <row r="615" spans="1:7" ht="12.75">
      <c r="A615" s="19">
        <f t="shared" si="95"/>
        <v>289.9842572568215</v>
      </c>
      <c r="B615" s="48">
        <f t="shared" si="92"/>
        <v>289.9842572568215</v>
      </c>
      <c r="C615" s="19">
        <f t="shared" si="93"/>
        <v>5.6698266361857135</v>
      </c>
      <c r="D615" s="19">
        <f t="shared" si="94"/>
        <v>29.735011768648164</v>
      </c>
      <c r="E615" s="18"/>
      <c r="F615" s="18"/>
      <c r="G615" s="18"/>
    </row>
    <row r="616" spans="1:7" ht="12.75">
      <c r="A616" s="19">
        <f t="shared" si="95"/>
        <v>291.82995883422274</v>
      </c>
      <c r="B616" s="48">
        <f t="shared" si="92"/>
        <v>291.82995883422274</v>
      </c>
      <c r="C616" s="19">
        <f t="shared" si="93"/>
        <v>5.676171299887195</v>
      </c>
      <c r="D616" s="19">
        <f t="shared" si="94"/>
        <v>29.784455334132165</v>
      </c>
      <c r="E616" s="18"/>
      <c r="F616" s="18"/>
      <c r="G616" s="18"/>
    </row>
    <row r="617" spans="1:7" ht="12.75">
      <c r="A617" s="19">
        <f t="shared" si="95"/>
        <v>293.5043197338259</v>
      </c>
      <c r="B617" s="48">
        <f t="shared" si="92"/>
        <v>293.5043197338259</v>
      </c>
      <c r="C617" s="19">
        <f t="shared" si="93"/>
        <v>5.681892357162656</v>
      </c>
      <c r="D617" s="19">
        <f t="shared" si="94"/>
        <v>29.829066760127027</v>
      </c>
      <c r="E617" s="18"/>
      <c r="F617" s="18"/>
      <c r="G617" s="18"/>
    </row>
    <row r="618" spans="1:7" ht="12.75">
      <c r="A618" s="19">
        <f t="shared" si="95"/>
        <v>294.99959002632323</v>
      </c>
      <c r="B618" s="48">
        <f t="shared" si="92"/>
        <v>294.99959002632323</v>
      </c>
      <c r="C618" s="19">
        <f t="shared" si="93"/>
        <v>5.686973966597577</v>
      </c>
      <c r="D618" s="19">
        <f t="shared" si="94"/>
        <v>29.868713764302484</v>
      </c>
      <c r="E618" s="18"/>
      <c r="F618" s="18"/>
      <c r="G618" s="18"/>
    </row>
    <row r="619" spans="1:7" ht="12.75">
      <c r="A619" s="19">
        <f t="shared" si="95"/>
        <v>296.3089922721752</v>
      </c>
      <c r="B619" s="48">
        <f t="shared" si="92"/>
        <v>296.3089922721752</v>
      </c>
      <c r="C619" s="19">
        <f t="shared" si="93"/>
        <v>5.691402802658247</v>
      </c>
      <c r="D619" s="19">
        <f t="shared" si="94"/>
        <v>29.903284482368598</v>
      </c>
      <c r="E619" s="18"/>
      <c r="F619" s="18"/>
      <c r="G619" s="18"/>
    </row>
    <row r="620" spans="1:7" ht="12.75">
      <c r="A620" s="19">
        <f t="shared" si="95"/>
        <v>297.4266981489546</v>
      </c>
      <c r="B620" s="48">
        <f t="shared" si="92"/>
        <v>297.4266981489546</v>
      </c>
      <c r="C620" s="19">
        <f t="shared" si="93"/>
        <v>5.695167801849374</v>
      </c>
      <c r="D620" s="19">
        <f t="shared" si="94"/>
        <v>29.932685586283174</v>
      </c>
      <c r="E620" s="18"/>
      <c r="F620" s="18"/>
      <c r="G620" s="18"/>
    </row>
    <row r="621" spans="1:7" ht="12.75">
      <c r="A621" s="19">
        <f t="shared" si="95"/>
        <v>298.3478085580864</v>
      </c>
      <c r="B621" s="48">
        <f t="shared" si="92"/>
        <v>298.3478085580864</v>
      </c>
      <c r="C621" s="19">
        <f t="shared" si="93"/>
        <v>5.6982599487361085</v>
      </c>
      <c r="D621" s="19">
        <f t="shared" si="94"/>
        <v>29.956840692686647</v>
      </c>
      <c r="E621" s="18"/>
      <c r="F621" s="18"/>
      <c r="G621" s="18"/>
    </row>
    <row r="622" spans="1:7" ht="12.75">
      <c r="A622" s="19">
        <f t="shared" si="95"/>
        <v>299.0683370921371</v>
      </c>
      <c r="B622" s="48">
        <f t="shared" si="92"/>
        <v>299.0683370921371</v>
      </c>
      <c r="C622" s="19">
        <f t="shared" si="93"/>
        <v>5.700672099424239</v>
      </c>
      <c r="D622" s="19">
        <f t="shared" si="94"/>
        <v>29.97568904613781</v>
      </c>
      <c r="E622" s="18"/>
      <c r="F622" s="18"/>
      <c r="G622" s="18"/>
    </row>
    <row r="623" spans="1:7" ht="12.75">
      <c r="A623" s="19">
        <f t="shared" si="95"/>
        <v>299.5851967319201</v>
      </c>
      <c r="B623" s="48">
        <f t="shared" si="92"/>
        <v>299.5851967319201</v>
      </c>
      <c r="C623" s="19">
        <f t="shared" si="93"/>
        <v>5.7023988403152694</v>
      </c>
      <c r="D623" s="19">
        <f t="shared" si="94"/>
        <v>29.98918446289907</v>
      </c>
      <c r="E623" s="18"/>
      <c r="F623" s="18"/>
      <c r="G623" s="18"/>
    </row>
    <row r="624" spans="1:7" ht="12.75">
      <c r="A624" s="19">
        <f t="shared" si="95"/>
        <v>299.8961896481706</v>
      </c>
      <c r="B624" s="48">
        <f t="shared" si="92"/>
        <v>299.8961896481706</v>
      </c>
      <c r="C624" s="19">
        <f t="shared" si="93"/>
        <v>5.703436380266348</v>
      </c>
      <c r="D624" s="19">
        <f t="shared" si="94"/>
        <v>29.997294522915503</v>
      </c>
      <c r="E624" s="18"/>
      <c r="F624" s="18"/>
      <c r="G624" s="18"/>
    </row>
    <row r="625" spans="1:7" ht="12.75">
      <c r="A625" s="19">
        <f t="shared" si="95"/>
        <v>300.0000000011823</v>
      </c>
      <c r="B625" s="48">
        <f t="shared" si="92"/>
        <v>300.0000000011823</v>
      </c>
      <c r="C625" s="19">
        <f t="shared" si="93"/>
        <v>5.703782474660142</v>
      </c>
      <c r="D625" s="19">
        <f t="shared" si="94"/>
        <v>30.000000000030806</v>
      </c>
      <c r="E625" s="18"/>
      <c r="F625" s="18"/>
      <c r="G625" s="18"/>
    </row>
    <row r="626" spans="1:7" ht="12.75">
      <c r="A626" s="19">
        <f>N60</f>
        <v>266.66666668221745</v>
      </c>
      <c r="B626" s="48">
        <f t="shared" si="92"/>
        <v>266.66666668221745</v>
      </c>
      <c r="C626" s="19">
        <f t="shared" si="93"/>
        <v>5.585999439058133</v>
      </c>
      <c r="D626" s="19">
        <f aca="true" t="shared" si="96" ref="D626:D662">N101</f>
        <v>29.08485018923674</v>
      </c>
      <c r="E626" s="18"/>
      <c r="F626" s="18"/>
      <c r="G626" s="18"/>
    </row>
    <row r="627" spans="1:7" ht="12.75">
      <c r="A627" s="19">
        <f>N61</f>
        <v>266.8251267518496</v>
      </c>
      <c r="B627" s="48">
        <f t="shared" si="92"/>
        <v>266.8251267518496</v>
      </c>
      <c r="C627" s="19">
        <f t="shared" si="93"/>
        <v>5.586593487837298</v>
      </c>
      <c r="D627" s="19">
        <f t="shared" si="96"/>
        <v>29.089436866923887</v>
      </c>
      <c r="E627" s="18"/>
      <c r="F627" s="18"/>
      <c r="G627" s="18"/>
    </row>
    <row r="628" spans="1:7" ht="12.75">
      <c r="A628" s="19">
        <f aca="true" t="shared" si="97" ref="A628:A662">N62</f>
        <v>267.29818141702555</v>
      </c>
      <c r="B628" s="48">
        <f t="shared" si="92"/>
        <v>267.29818141702555</v>
      </c>
      <c r="C628" s="19">
        <f t="shared" si="93"/>
        <v>5.588364819593954</v>
      </c>
      <c r="D628" s="19">
        <f t="shared" si="96"/>
        <v>29.10311519590985</v>
      </c>
      <c r="E628" s="18"/>
      <c r="F628" s="18"/>
      <c r="G628" s="18"/>
    </row>
    <row r="629" spans="1:7" ht="12.75">
      <c r="A629" s="19">
        <f t="shared" si="97"/>
        <v>268.07894442289466</v>
      </c>
      <c r="B629" s="48">
        <f t="shared" si="92"/>
        <v>268.07894442289466</v>
      </c>
      <c r="C629" s="19">
        <f t="shared" si="93"/>
        <v>5.591281505876147</v>
      </c>
      <c r="D629" s="19">
        <f t="shared" si="96"/>
        <v>29.125643873021787</v>
      </c>
      <c r="E629" s="18"/>
      <c r="F629" s="18"/>
      <c r="G629" s="18"/>
    </row>
    <row r="630" spans="1:7" ht="12.75">
      <c r="A630" s="19">
        <f t="shared" si="97"/>
        <v>269.1562318778922</v>
      </c>
      <c r="B630" s="48">
        <f t="shared" si="92"/>
        <v>269.1562318778922</v>
      </c>
      <c r="C630" s="19">
        <f t="shared" si="93"/>
        <v>5.595291998660123</v>
      </c>
      <c r="D630" s="19">
        <f t="shared" si="96"/>
        <v>29.156633047759797</v>
      </c>
      <c r="E630" s="18"/>
      <c r="F630" s="18"/>
      <c r="G630" s="18"/>
    </row>
    <row r="631" spans="1:7" ht="12.75">
      <c r="A631" s="19">
        <f t="shared" si="97"/>
        <v>270.514973381335</v>
      </c>
      <c r="B631" s="48">
        <f aca="true" t="shared" si="98" ref="B631:B694">IF(A631&lt;$C$180,$C$180,A631)</f>
        <v>270.514973381335</v>
      </c>
      <c r="C631" s="19">
        <f aca="true" t="shared" si="99" ref="C631:C694">LN(B631)</f>
        <v>5.600327451214183</v>
      </c>
      <c r="D631" s="19">
        <f t="shared" si="96"/>
        <v>29.195561503483688</v>
      </c>
      <c r="E631" s="18"/>
      <c r="F631" s="18"/>
      <c r="G631" s="18"/>
    </row>
    <row r="632" spans="1:7" ht="12.75">
      <c r="A632" s="19">
        <f t="shared" si="97"/>
        <v>272.1367353175611</v>
      </c>
      <c r="B632" s="48">
        <f t="shared" si="98"/>
        <v>272.1367353175611</v>
      </c>
      <c r="C632" s="19">
        <f t="shared" si="99"/>
        <v>5.606304643356373</v>
      </c>
      <c r="D632" s="19">
        <f t="shared" si="96"/>
        <v>29.241798344617195</v>
      </c>
      <c r="E632" s="18"/>
      <c r="F632" s="18"/>
      <c r="G632" s="18"/>
    </row>
    <row r="633" spans="1:7" ht="12.75">
      <c r="A633" s="19">
        <f t="shared" si="97"/>
        <v>274.00031420624504</v>
      </c>
      <c r="B633" s="48">
        <f t="shared" si="98"/>
        <v>274.00031420624504</v>
      </c>
      <c r="C633" s="19">
        <f t="shared" si="99"/>
        <v>5.613129253125534</v>
      </c>
      <c r="D633" s="19">
        <f t="shared" si="96"/>
        <v>29.2946273012007</v>
      </c>
      <c r="E633" s="18"/>
      <c r="F633" s="18"/>
      <c r="G633" s="18"/>
    </row>
    <row r="634" spans="1:7" ht="12.75">
      <c r="A634" s="19">
        <f t="shared" si="97"/>
        <v>276.08235772700374</v>
      </c>
      <c r="B634" s="48">
        <f t="shared" si="98"/>
        <v>276.08235772700374</v>
      </c>
      <c r="C634" s="19">
        <f t="shared" si="99"/>
        <v>5.62069921876706</v>
      </c>
      <c r="D634" s="19">
        <f t="shared" si="96"/>
        <v>29.353271770873377</v>
      </c>
      <c r="E634" s="18"/>
      <c r="F634" s="18"/>
      <c r="G634" s="18"/>
    </row>
    <row r="635" spans="1:7" ht="12.75">
      <c r="A635" s="19">
        <f t="shared" si="97"/>
        <v>278.3579756383741</v>
      </c>
      <c r="B635" s="48">
        <f t="shared" si="98"/>
        <v>278.3579756383741</v>
      </c>
      <c r="C635" s="19">
        <f t="shared" si="99"/>
        <v>5.6289079674914255</v>
      </c>
      <c r="D635" s="19">
        <f t="shared" si="96"/>
        <v>29.416918950757665</v>
      </c>
      <c r="E635" s="18"/>
      <c r="F635" s="18"/>
      <c r="G635" s="18"/>
    </row>
    <row r="636" spans="1:7" ht="12.75">
      <c r="A636" s="19">
        <f t="shared" si="97"/>
        <v>280.801310659993</v>
      </c>
      <c r="B636" s="48">
        <f t="shared" si="98"/>
        <v>280.801310659993</v>
      </c>
      <c r="C636" s="19">
        <f t="shared" si="99"/>
        <v>5.637647339733331</v>
      </c>
      <c r="D636" s="19">
        <f t="shared" si="96"/>
        <v>29.484741788963362</v>
      </c>
      <c r="E636" s="18"/>
      <c r="F636" s="18"/>
      <c r="G636" s="18"/>
    </row>
    <row r="637" spans="1:7" ht="12.75">
      <c r="A637" s="19">
        <f t="shared" si="97"/>
        <v>283.38604864990907</v>
      </c>
      <c r="B637" s="48">
        <f t="shared" si="98"/>
        <v>283.38604864990907</v>
      </c>
      <c r="C637" s="19">
        <f t="shared" si="99"/>
        <v>5.646810097568845</v>
      </c>
      <c r="D637" s="19">
        <f t="shared" si="96"/>
        <v>29.555917920455208</v>
      </c>
      <c r="E637" s="18"/>
      <c r="F637" s="18"/>
      <c r="G637" s="18"/>
    </row>
    <row r="638" spans="1:7" ht="12.75">
      <c r="A638" s="19">
        <f t="shared" si="97"/>
        <v>286.0858564985279</v>
      </c>
      <c r="B638" s="48">
        <f t="shared" si="98"/>
        <v>286.0858564985279</v>
      </c>
      <c r="C638" s="19">
        <f t="shared" si="99"/>
        <v>5.656291963316885</v>
      </c>
      <c r="D638" s="19">
        <f t="shared" si="96"/>
        <v>29.62964517062649</v>
      </c>
      <c r="E638" s="18"/>
      <c r="F638" s="18"/>
      <c r="G638" s="18"/>
    </row>
    <row r="639" spans="1:7" ht="12.75">
      <c r="A639" s="19">
        <f t="shared" si="97"/>
        <v>288.8747439772623</v>
      </c>
      <c r="B639" s="48">
        <f t="shared" si="98"/>
        <v>288.8747439772623</v>
      </c>
      <c r="C639" s="19">
        <f t="shared" si="99"/>
        <v>5.6659931823189895</v>
      </c>
      <c r="D639" s="19">
        <f t="shared" si="96"/>
        <v>29.705153562019397</v>
      </c>
      <c r="E639" s="18"/>
      <c r="F639" s="18"/>
      <c r="G639" s="18"/>
    </row>
    <row r="640" spans="1:7" ht="12.75">
      <c r="A640" s="19">
        <f t="shared" si="97"/>
        <v>291.72735176256333</v>
      </c>
      <c r="B640" s="48">
        <f t="shared" si="98"/>
        <v>291.72735176256333</v>
      </c>
      <c r="C640" s="19">
        <f t="shared" si="99"/>
        <v>5.675819639233294</v>
      </c>
      <c r="D640" s="19">
        <f t="shared" si="96"/>
        <v>29.78171402117208</v>
      </c>
      <c r="E640" s="18"/>
      <c r="F640" s="18"/>
      <c r="G640" s="18"/>
    </row>
    <row r="641" spans="1:7" ht="12.75">
      <c r="A641" s="19">
        <f t="shared" si="97"/>
        <v>294.6191718966838</v>
      </c>
      <c r="B641" s="48">
        <f t="shared" si="98"/>
        <v>294.6191718966838</v>
      </c>
      <c r="C641" s="19">
        <f t="shared" si="99"/>
        <v>5.685683579632329</v>
      </c>
      <c r="D641" s="19">
        <f t="shared" si="96"/>
        <v>29.858644150940677</v>
      </c>
      <c r="E641" s="18"/>
      <c r="F641" s="18"/>
      <c r="G641" s="18"/>
    </row>
    <row r="642" spans="1:7" ht="12.75">
      <c r="A642" s="19">
        <f t="shared" si="97"/>
        <v>297.52670924292863</v>
      </c>
      <c r="B642" s="48">
        <f t="shared" si="98"/>
        <v>297.52670924292863</v>
      </c>
      <c r="C642" s="19">
        <f t="shared" si="99"/>
        <v>5.695503999923622</v>
      </c>
      <c r="D642" s="19">
        <f t="shared" si="96"/>
        <v>29.935311520306392</v>
      </c>
      <c r="E642" s="18"/>
      <c r="F642" s="18"/>
      <c r="G642" s="18"/>
    </row>
    <row r="643" spans="1:7" ht="12.75">
      <c r="A643" s="19">
        <f t="shared" si="97"/>
        <v>300.4275934000641</v>
      </c>
      <c r="B643" s="48">
        <f t="shared" si="98"/>
        <v>300.4275934000641</v>
      </c>
      <c r="C643" s="19">
        <f t="shared" si="99"/>
        <v>5.705206771197698</v>
      </c>
      <c r="D643" s="19">
        <f t="shared" si="96"/>
        <v>30.011134946929964</v>
      </c>
      <c r="E643" s="18"/>
      <c r="F643" s="18"/>
      <c r="G643" s="18"/>
    </row>
    <row r="644" spans="1:7" ht="12.75">
      <c r="A644" s="19">
        <f t="shared" si="97"/>
        <v>303.30065045309294</v>
      </c>
      <c r="B644" s="48">
        <f t="shared" si="98"/>
        <v>303.30065045309294</v>
      </c>
      <c r="C644" s="19">
        <f t="shared" si="99"/>
        <v>5.7147245592787606</v>
      </c>
      <c r="D644" s="19">
        <f t="shared" si="96"/>
        <v>30.085584227125306</v>
      </c>
      <c r="E644" s="18"/>
      <c r="F644" s="18"/>
      <c r="G644" s="18"/>
    </row>
    <row r="645" spans="1:7" ht="12.75">
      <c r="A645" s="19">
        <f t="shared" si="97"/>
        <v>306.1259432173487</v>
      </c>
      <c r="B645" s="48">
        <f t="shared" si="98"/>
        <v>306.1259432173487</v>
      </c>
      <c r="C645" s="19">
        <f t="shared" si="99"/>
        <v>5.723996596418582</v>
      </c>
      <c r="D645" s="19">
        <f t="shared" si="96"/>
        <v>30.15817872091307</v>
      </c>
      <c r="E645" s="18"/>
      <c r="F645" s="18"/>
      <c r="G645" s="18"/>
    </row>
    <row r="646" spans="1:7" ht="12.75">
      <c r="A646" s="19">
        <f t="shared" si="97"/>
        <v>308.884787571651</v>
      </c>
      <c r="B646" s="48">
        <f t="shared" si="98"/>
        <v>308.884787571651</v>
      </c>
      <c r="C646" s="19">
        <f t="shared" si="99"/>
        <v>5.732968351614581</v>
      </c>
      <c r="D646" s="19">
        <f t="shared" si="96"/>
        <v>30.228485140089244</v>
      </c>
      <c r="E646" s="18"/>
      <c r="F646" s="18"/>
      <c r="G646" s="18"/>
    </row>
    <row r="647" spans="1:7" ht="12.75">
      <c r="A647" s="19">
        <f t="shared" si="97"/>
        <v>311.55975128727954</v>
      </c>
      <c r="B647" s="48">
        <f t="shared" si="98"/>
        <v>311.55975128727954</v>
      </c>
      <c r="C647" s="19">
        <f t="shared" si="99"/>
        <v>5.7415911377694915</v>
      </c>
      <c r="D647" s="19">
        <f t="shared" si="96"/>
        <v>30.296114824523475</v>
      </c>
      <c r="E647" s="18"/>
      <c r="F647" s="18"/>
      <c r="G647" s="18"/>
    </row>
    <row r="648" spans="1:7" ht="12.75">
      <c r="A648" s="19">
        <f t="shared" si="97"/>
        <v>314.13464058418975</v>
      </c>
      <c r="B648" s="48">
        <f t="shared" si="98"/>
        <v>314.13464058418975</v>
      </c>
      <c r="C648" s="19">
        <f t="shared" si="99"/>
        <v>5.749821685672771</v>
      </c>
      <c r="D648" s="19">
        <f t="shared" si="96"/>
        <v>30.36072073237714</v>
      </c>
      <c r="E648" s="18"/>
      <c r="F648" s="18"/>
      <c r="G648" s="18"/>
    </row>
    <row r="649" spans="1:7" ht="12.75">
      <c r="A649" s="19">
        <f t="shared" si="97"/>
        <v>316.5944785678714</v>
      </c>
      <c r="B649" s="48">
        <f t="shared" si="98"/>
        <v>316.5944785678714</v>
      </c>
      <c r="C649" s="19">
        <f t="shared" si="99"/>
        <v>5.757621707521848</v>
      </c>
      <c r="D649" s="19">
        <f t="shared" si="96"/>
        <v>30.42199431702744</v>
      </c>
      <c r="E649" s="18"/>
      <c r="F649" s="18"/>
      <c r="G649" s="18"/>
    </row>
    <row r="650" spans="1:7" ht="12.75">
      <c r="A650" s="19">
        <f t="shared" si="97"/>
        <v>318.9254787610008</v>
      </c>
      <c r="B650" s="48">
        <f t="shared" si="98"/>
        <v>318.9254787610008</v>
      </c>
      <c r="C650" s="19">
        <f t="shared" si="99"/>
        <v>5.7649574665943515</v>
      </c>
      <c r="D650" s="19">
        <f t="shared" si="96"/>
        <v>30.479662418655586</v>
      </c>
      <c r="E650" s="18"/>
      <c r="F650" s="18"/>
      <c r="G650" s="18"/>
    </row>
    <row r="651" spans="1:7" ht="12.75">
      <c r="A651" s="19">
        <f t="shared" si="97"/>
        <v>321.11501615650064</v>
      </c>
      <c r="B651" s="48">
        <f t="shared" si="98"/>
        <v>321.11501615650064</v>
      </c>
      <c r="C651" s="19">
        <f t="shared" si="99"/>
        <v>5.771799364737319</v>
      </c>
      <c r="D651" s="19">
        <f t="shared" si="96"/>
        <v>30.533484261878257</v>
      </c>
      <c r="E651" s="18"/>
      <c r="F651" s="18"/>
      <c r="G651" s="18"/>
    </row>
    <row r="652" spans="1:7" ht="12.75">
      <c r="A652" s="19">
        <f t="shared" si="97"/>
        <v>323.1515975782726</v>
      </c>
      <c r="B652" s="48">
        <f t="shared" si="98"/>
        <v>323.1515975782726</v>
      </c>
      <c r="C652" s="19">
        <f t="shared" si="99"/>
        <v>5.7781215554635805</v>
      </c>
      <c r="D652" s="19">
        <f t="shared" si="96"/>
        <v>30.583248621895365</v>
      </c>
      <c r="E652" s="18"/>
      <c r="F652" s="18"/>
      <c r="G652" s="18"/>
    </row>
    <row r="653" spans="1:7" ht="12.75">
      <c r="A653" s="19">
        <f t="shared" si="97"/>
        <v>325.0248326286144</v>
      </c>
      <c r="B653" s="48">
        <f t="shared" si="98"/>
        <v>325.0248326286144</v>
      </c>
      <c r="C653" s="19">
        <f t="shared" si="99"/>
        <v>5.783901587498833</v>
      </c>
      <c r="D653" s="19">
        <f t="shared" si="96"/>
        <v>30.628771199445772</v>
      </c>
      <c r="E653" s="18"/>
      <c r="F653" s="18"/>
      <c r="G653" s="18"/>
    </row>
    <row r="654" spans="1:7" ht="12.75">
      <c r="A654" s="19">
        <f t="shared" si="97"/>
        <v>326.7254061089079</v>
      </c>
      <c r="B654" s="48">
        <f t="shared" si="98"/>
        <v>326.7254061089079</v>
      </c>
      <c r="C654" s="19">
        <f t="shared" si="99"/>
        <v>5.7891200814509025</v>
      </c>
      <c r="D654" s="19">
        <f t="shared" si="96"/>
        <v>30.669892228331946</v>
      </c>
      <c r="E654" s="18"/>
      <c r="F654" s="18"/>
      <c r="G654" s="18"/>
    </row>
    <row r="655" spans="1:7" ht="12.75">
      <c r="A655" s="19">
        <f t="shared" si="97"/>
        <v>328.2450525035203</v>
      </c>
      <c r="B655" s="48">
        <f t="shared" si="98"/>
        <v>328.2450525035203</v>
      </c>
      <c r="C655" s="19">
        <f t="shared" si="99"/>
        <v>5.793760440726652</v>
      </c>
      <c r="D655" s="19">
        <f t="shared" si="96"/>
        <v>30.706474327343514</v>
      </c>
      <c r="E655" s="18"/>
      <c r="F655" s="18"/>
      <c r="G655" s="18"/>
    </row>
    <row r="656" spans="1:7" ht="12.75">
      <c r="A656" s="19">
        <f t="shared" si="97"/>
        <v>329.57653289801294</v>
      </c>
      <c r="B656" s="48">
        <f t="shared" si="98"/>
        <v>329.57653289801294</v>
      </c>
      <c r="C656" s="19">
        <f t="shared" si="99"/>
        <v>5.797808596768809</v>
      </c>
      <c r="D656" s="19">
        <f t="shared" si="96"/>
        <v>30.73840060012857</v>
      </c>
      <c r="E656" s="18"/>
      <c r="F656" s="18"/>
      <c r="G656" s="18"/>
    </row>
    <row r="657" spans="1:7" ht="12.75">
      <c r="A657" s="19">
        <f t="shared" si="97"/>
        <v>330.71361454581535</v>
      </c>
      <c r="B657" s="48">
        <f t="shared" si="98"/>
        <v>330.71361454581535</v>
      </c>
      <c r="C657" s="19">
        <f t="shared" si="99"/>
        <v>5.801252788011864</v>
      </c>
      <c r="D657" s="19">
        <f t="shared" si="96"/>
        <v>30.765572981115472</v>
      </c>
      <c r="E657" s="18"/>
      <c r="F657" s="18"/>
      <c r="G657" s="18"/>
    </row>
    <row r="658" spans="1:7" ht="12.75">
      <c r="A658" s="19">
        <f t="shared" si="97"/>
        <v>331.6510531889537</v>
      </c>
      <c r="B658" s="48">
        <f t="shared" si="98"/>
        <v>331.6510531889537</v>
      </c>
      <c r="C658" s="19">
        <f t="shared" si="99"/>
        <v>5.804083371570182</v>
      </c>
      <c r="D658" s="19">
        <f t="shared" si="96"/>
        <v>30.78791082230361</v>
      </c>
      <c r="E658" s="18"/>
      <c r="F658" s="18"/>
      <c r="G658" s="18"/>
    </row>
    <row r="659" spans="1:7" ht="12.75">
      <c r="A659" s="19">
        <f t="shared" si="97"/>
        <v>332.38457816711656</v>
      </c>
      <c r="B659" s="48">
        <f t="shared" si="98"/>
        <v>332.38457816711656</v>
      </c>
      <c r="C659" s="19">
        <f t="shared" si="99"/>
        <v>5.806292666499206</v>
      </c>
      <c r="D659" s="19">
        <f t="shared" si="96"/>
        <v>30.805349714078115</v>
      </c>
      <c r="E659" s="18"/>
      <c r="F659" s="18"/>
      <c r="G659" s="18"/>
    </row>
    <row r="660" spans="1:7" ht="12.75">
      <c r="A660" s="19">
        <f t="shared" si="97"/>
        <v>332.9108803061604</v>
      </c>
      <c r="B660" s="48">
        <f t="shared" si="98"/>
        <v>332.9108803061604</v>
      </c>
      <c r="C660" s="19">
        <f t="shared" si="99"/>
        <v>5.807874827453799</v>
      </c>
      <c r="D660" s="19">
        <f t="shared" si="96"/>
        <v>30.81784053273338</v>
      </c>
      <c r="E660" s="18"/>
      <c r="F660" s="18"/>
      <c r="G660" s="18"/>
    </row>
    <row r="661" spans="1:7" ht="12.75">
      <c r="A661" s="19">
        <f t="shared" si="97"/>
        <v>333.2276025550578</v>
      </c>
      <c r="B661" s="48">
        <f t="shared" si="98"/>
        <v>333.2276025550578</v>
      </c>
      <c r="C661" s="19">
        <f t="shared" si="99"/>
        <v>5.808825747663072</v>
      </c>
      <c r="D661" s="19">
        <f t="shared" si="96"/>
        <v>30.82534870778622</v>
      </c>
      <c r="E661" s="18"/>
      <c r="F661" s="18"/>
      <c r="G661" s="18"/>
    </row>
    <row r="662" spans="1:7" ht="12.75">
      <c r="A662" s="19">
        <f t="shared" si="97"/>
        <v>333.3333333354529</v>
      </c>
      <c r="B662" s="48">
        <f t="shared" si="98"/>
        <v>333.3333333354529</v>
      </c>
      <c r="C662" s="19">
        <f t="shared" si="99"/>
        <v>5.809142990320386</v>
      </c>
      <c r="D662" s="19">
        <f t="shared" si="96"/>
        <v>30.82785370321471</v>
      </c>
      <c r="E662" s="18"/>
      <c r="F662" s="18"/>
      <c r="G662" s="18"/>
    </row>
    <row r="663" spans="1:7" ht="12.75">
      <c r="A663" s="19">
        <f>O60</f>
        <v>333.33333331036243</v>
      </c>
      <c r="B663" s="48">
        <f t="shared" si="98"/>
        <v>333.33333331036243</v>
      </c>
      <c r="C663" s="19">
        <f t="shared" si="99"/>
        <v>5.809142990245115</v>
      </c>
      <c r="D663" s="19">
        <f aca="true" t="shared" si="100" ref="D663:D699">O101</f>
        <v>30.827853702620345</v>
      </c>
      <c r="E663" s="18"/>
      <c r="F663" s="18"/>
      <c r="G663" s="18"/>
    </row>
    <row r="664" spans="1:7" ht="12.75">
      <c r="A664" s="19">
        <f>O61</f>
        <v>333.4854759675198</v>
      </c>
      <c r="B664" s="48">
        <f t="shared" si="98"/>
        <v>333.4854759675198</v>
      </c>
      <c r="C664" s="19">
        <f t="shared" si="99"/>
        <v>5.809599314085056</v>
      </c>
      <c r="D664" s="19">
        <f t="shared" si="100"/>
        <v>30.831457030543262</v>
      </c>
      <c r="E664" s="18"/>
      <c r="F664" s="18"/>
      <c r="G664" s="18"/>
    </row>
    <row r="665" spans="1:7" ht="12.75">
      <c r="A665" s="19">
        <f aca="true" t="shared" si="101" ref="A665:A699">O62</f>
        <v>333.9399193729751</v>
      </c>
      <c r="B665" s="48">
        <f t="shared" si="98"/>
        <v>333.9399193729751</v>
      </c>
      <c r="C665" s="19">
        <f t="shared" si="99"/>
        <v>5.810961094679131</v>
      </c>
      <c r="D665" s="19">
        <f t="shared" si="100"/>
        <v>30.842211119778263</v>
      </c>
      <c r="E665" s="18"/>
      <c r="F665" s="18"/>
      <c r="G665" s="18"/>
    </row>
    <row r="666" spans="1:7" ht="12.75">
      <c r="A666" s="19">
        <f t="shared" si="101"/>
        <v>334.69077235964045</v>
      </c>
      <c r="B666" s="48">
        <f t="shared" si="98"/>
        <v>334.69077235964045</v>
      </c>
      <c r="C666" s="19">
        <f t="shared" si="99"/>
        <v>5.813207037952672</v>
      </c>
      <c r="D666" s="19">
        <f t="shared" si="100"/>
        <v>30.859950414959965</v>
      </c>
      <c r="E666" s="18"/>
      <c r="F666" s="18"/>
      <c r="G666" s="18"/>
    </row>
    <row r="667" spans="1:7" ht="12.75">
      <c r="A667" s="19">
        <f t="shared" si="101"/>
        <v>335.72841919307086</v>
      </c>
      <c r="B667" s="48">
        <f t="shared" si="98"/>
        <v>335.72841919307086</v>
      </c>
      <c r="C667" s="19">
        <f t="shared" si="99"/>
        <v>5.816302556920764</v>
      </c>
      <c r="D667" s="19">
        <f t="shared" si="100"/>
        <v>30.884405888449038</v>
      </c>
      <c r="E667" s="18"/>
      <c r="F667" s="18"/>
      <c r="G667" s="18"/>
    </row>
    <row r="668" spans="1:7" ht="12.75">
      <c r="A668" s="19">
        <f t="shared" si="101"/>
        <v>337.0398079887536</v>
      </c>
      <c r="B668" s="48">
        <f t="shared" si="98"/>
        <v>337.0398079887536</v>
      </c>
      <c r="C668" s="19">
        <f t="shared" si="99"/>
        <v>5.820201047971909</v>
      </c>
      <c r="D668" s="19">
        <f t="shared" si="100"/>
        <v>30.915214795058578</v>
      </c>
      <c r="E668" s="18"/>
      <c r="F668" s="18"/>
      <c r="G668" s="18"/>
    </row>
    <row r="669" spans="1:7" ht="12.75">
      <c r="A669" s="19">
        <f t="shared" si="101"/>
        <v>338.6088247528049</v>
      </c>
      <c r="B669" s="48">
        <f t="shared" si="98"/>
        <v>338.6088247528049</v>
      </c>
      <c r="C669" s="19">
        <f t="shared" si="99"/>
        <v>5.824845531830782</v>
      </c>
      <c r="D669" s="19">
        <f t="shared" si="100"/>
        <v>30.951933226590857</v>
      </c>
      <c r="E669" s="18"/>
      <c r="F669" s="18"/>
      <c r="G669" s="18"/>
    </row>
    <row r="670" spans="1:7" ht="12.75">
      <c r="A670" s="19">
        <f t="shared" si="101"/>
        <v>340.41672811679825</v>
      </c>
      <c r="B670" s="48">
        <f t="shared" si="98"/>
        <v>340.41672811679825</v>
      </c>
      <c r="C670" s="19">
        <f t="shared" si="99"/>
        <v>5.830170538020549</v>
      </c>
      <c r="D670" s="19">
        <f t="shared" si="100"/>
        <v>30.994050549133988</v>
      </c>
      <c r="E670" s="18"/>
      <c r="F670" s="18"/>
      <c r="G670" s="18"/>
    </row>
    <row r="671" spans="1:7" ht="12.75">
      <c r="A671" s="19">
        <f t="shared" si="101"/>
        <v>342.4426183860589</v>
      </c>
      <c r="B671" s="48">
        <f t="shared" si="98"/>
        <v>342.4426183860589</v>
      </c>
      <c r="C671" s="19">
        <f t="shared" si="99"/>
        <v>5.836104106107343</v>
      </c>
      <c r="D671" s="19">
        <f t="shared" si="100"/>
        <v>31.041004762437506</v>
      </c>
      <c r="E671" s="18"/>
      <c r="F671" s="18"/>
      <c r="G671" s="18"/>
    </row>
    <row r="672" spans="1:7" ht="12.75">
      <c r="A672" s="19">
        <f t="shared" si="101"/>
        <v>344.66391578948475</v>
      </c>
      <c r="B672" s="48">
        <f t="shared" si="98"/>
        <v>344.66391578948475</v>
      </c>
      <c r="C672" s="19">
        <f t="shared" si="99"/>
        <v>5.842569785099995</v>
      </c>
      <c r="D672" s="19">
        <f t="shared" si="100"/>
        <v>31.092197879755336</v>
      </c>
      <c r="E672" s="18"/>
      <c r="F672" s="18"/>
      <c r="G672" s="18"/>
    </row>
    <row r="673" spans="1:7" ht="12.75">
      <c r="A673" s="19">
        <f t="shared" si="101"/>
        <v>347.0568261782762</v>
      </c>
      <c r="B673" s="48">
        <f t="shared" si="98"/>
        <v>347.0568261782762</v>
      </c>
      <c r="C673" s="19">
        <f t="shared" si="99"/>
        <v>5.849488530741491</v>
      </c>
      <c r="D673" s="19">
        <f t="shared" si="100"/>
        <v>31.147010563324038</v>
      </c>
      <c r="E673" s="18"/>
      <c r="F673" s="18"/>
      <c r="G673" s="18"/>
    </row>
    <row r="674" spans="1:7" ht="12.75">
      <c r="A674" s="19">
        <f t="shared" si="101"/>
        <v>349.5967770725188</v>
      </c>
      <c r="B674" s="48">
        <f t="shared" si="98"/>
        <v>349.5967770725188</v>
      </c>
      <c r="C674" s="19">
        <f t="shared" si="99"/>
        <v>5.856780424838768</v>
      </c>
      <c r="D674" s="19">
        <f t="shared" si="100"/>
        <v>31.204815433568044</v>
      </c>
      <c r="E674" s="18"/>
      <c r="F674" s="18"/>
      <c r="G674" s="18"/>
    </row>
    <row r="675" spans="1:7" ht="12.75">
      <c r="A675" s="19">
        <f t="shared" si="101"/>
        <v>352.25881209433396</v>
      </c>
      <c r="B675" s="48">
        <f t="shared" si="98"/>
        <v>352.25881209433396</v>
      </c>
      <c r="C675" s="19">
        <f t="shared" si="99"/>
        <v>5.864366167057318</v>
      </c>
      <c r="D675" s="19">
        <f t="shared" si="100"/>
        <v>31.26498866788023</v>
      </c>
      <c r="E675" s="18"/>
      <c r="F675" s="18"/>
      <c r="G675" s="18"/>
    </row>
    <row r="676" spans="1:7" ht="12.75">
      <c r="A676" s="19">
        <f t="shared" si="101"/>
        <v>355.01793678335184</v>
      </c>
      <c r="B676" s="48">
        <f t="shared" si="98"/>
        <v>355.01793678335184</v>
      </c>
      <c r="C676" s="19">
        <f t="shared" si="99"/>
        <v>5.8721683143493</v>
      </c>
      <c r="D676" s="19">
        <f t="shared" si="100"/>
        <v>31.32691969176274</v>
      </c>
      <c r="E676" s="18"/>
      <c r="F676" s="18"/>
      <c r="G676" s="18"/>
    </row>
    <row r="677" spans="1:7" ht="12.75">
      <c r="A677" s="19">
        <f t="shared" si="101"/>
        <v>357.8494130990671</v>
      </c>
      <c r="B677" s="48">
        <f t="shared" si="98"/>
        <v>357.8494130990671</v>
      </c>
      <c r="C677" s="19">
        <f t="shared" si="99"/>
        <v>5.880112264107998</v>
      </c>
      <c r="D677" s="19">
        <f t="shared" si="100"/>
        <v>31.39001892394145</v>
      </c>
      <c r="E677" s="18"/>
      <c r="F677" s="18"/>
      <c r="G677" s="18"/>
    </row>
    <row r="678" spans="1:7" ht="12.75">
      <c r="A678" s="19">
        <f t="shared" si="101"/>
        <v>360.7290033261644</v>
      </c>
      <c r="B678" s="48">
        <f t="shared" si="98"/>
        <v>360.7290033261644</v>
      </c>
      <c r="C678" s="19">
        <f t="shared" si="99"/>
        <v>5.888126993122055</v>
      </c>
      <c r="D678" s="19">
        <f t="shared" si="100"/>
        <v>31.453723659119582</v>
      </c>
      <c r="E678" s="18"/>
      <c r="F678" s="18"/>
      <c r="G678" s="18"/>
    </row>
    <row r="679" spans="1:7" ht="12.75">
      <c r="A679" s="19">
        <f t="shared" si="101"/>
        <v>363.6331665481239</v>
      </c>
      <c r="B679" s="48">
        <f t="shared" si="98"/>
        <v>363.6331665481239</v>
      </c>
      <c r="C679" s="19">
        <f t="shared" si="99"/>
        <v>5.896145575272348</v>
      </c>
      <c r="D679" s="19">
        <f t="shared" si="100"/>
        <v>31.517502255826702</v>
      </c>
      <c r="E679" s="18"/>
      <c r="F679" s="18"/>
      <c r="G679" s="18"/>
    </row>
    <row r="680" spans="1:7" ht="12.75">
      <c r="A680" s="19">
        <f t="shared" si="101"/>
        <v>366.5392124080523</v>
      </c>
      <c r="B680" s="48">
        <f t="shared" si="98"/>
        <v>366.5392124080523</v>
      </c>
      <c r="C680" s="19">
        <f t="shared" si="99"/>
        <v>5.904105507167098</v>
      </c>
      <c r="D680" s="19">
        <f t="shared" si="100"/>
        <v>31.580856845864812</v>
      </c>
      <c r="E680" s="18"/>
      <c r="F680" s="18"/>
      <c r="G680" s="18"/>
    </row>
    <row r="681" spans="1:7" ht="12.75">
      <c r="A681" s="19">
        <f t="shared" si="101"/>
        <v>369.42541767660754</v>
      </c>
      <c r="B681" s="48">
        <f t="shared" si="98"/>
        <v>369.42541767660754</v>
      </c>
      <c r="C681" s="19">
        <f t="shared" si="99"/>
        <v>5.911948873401788</v>
      </c>
      <c r="D681" s="19">
        <f t="shared" si="100"/>
        <v>31.643324802427667</v>
      </c>
      <c r="E681" s="18"/>
      <c r="F681" s="18"/>
      <c r="G681" s="18"/>
    </row>
    <row r="682" spans="1:7" ht="12.75">
      <c r="A682" s="19">
        <f t="shared" si="101"/>
        <v>372.2711113683316</v>
      </c>
      <c r="B682" s="48">
        <f t="shared" si="98"/>
        <v>372.2711113683316</v>
      </c>
      <c r="C682" s="19">
        <f t="shared" si="99"/>
        <v>5.91962238283265</v>
      </c>
      <c r="D682" s="19">
        <f t="shared" si="100"/>
        <v>31.704479203286926</v>
      </c>
      <c r="E682" s="18"/>
      <c r="F682" s="18"/>
      <c r="G682" s="18"/>
    </row>
    <row r="683" spans="1:7" ht="12.75">
      <c r="A683" s="19">
        <f t="shared" si="101"/>
        <v>375.0567339603604</v>
      </c>
      <c r="B683" s="48">
        <f t="shared" si="98"/>
        <v>375.0567339603604</v>
      </c>
      <c r="C683" s="19">
        <f t="shared" si="99"/>
        <v>5.927077305088109</v>
      </c>
      <c r="D683" s="19">
        <f t="shared" si="100"/>
        <v>31.763928510389178</v>
      </c>
      <c r="E683" s="18"/>
      <c r="F683" s="18"/>
      <c r="G683" s="18"/>
    </row>
    <row r="684" spans="1:7" ht="12.75">
      <c r="A684" s="19">
        <f t="shared" si="101"/>
        <v>377.76387582036006</v>
      </c>
      <c r="B684" s="48">
        <f t="shared" si="98"/>
        <v>377.76387582036006</v>
      </c>
      <c r="C684" s="19">
        <f t="shared" si="99"/>
        <v>5.9342693332918754</v>
      </c>
      <c r="D684" s="19">
        <f t="shared" si="100"/>
        <v>31.82131566365313</v>
      </c>
      <c r="E684" s="18"/>
      <c r="F684" s="18"/>
      <c r="G684" s="18"/>
    </row>
    <row r="685" spans="1:7" ht="12.75">
      <c r="A685" s="19">
        <f t="shared" si="101"/>
        <v>380.37529936265</v>
      </c>
      <c r="B685" s="48">
        <f t="shared" si="98"/>
        <v>380.37529936265</v>
      </c>
      <c r="C685" s="19">
        <f t="shared" si="99"/>
        <v>5.9411583952366085</v>
      </c>
      <c r="D685" s="19">
        <f t="shared" si="100"/>
        <v>31.876316759251203</v>
      </c>
      <c r="E685" s="18"/>
      <c r="F685" s="18"/>
      <c r="G685" s="18"/>
    </row>
    <row r="686" spans="1:7" ht="12.75">
      <c r="A686" s="19">
        <f t="shared" si="101"/>
        <v>382.8749488106535</v>
      </c>
      <c r="B686" s="48">
        <f t="shared" si="98"/>
        <v>382.8749488106535</v>
      </c>
      <c r="C686" s="19">
        <f t="shared" si="99"/>
        <v>5.947708431455649</v>
      </c>
      <c r="D686" s="19">
        <f t="shared" si="100"/>
        <v>31.928639454464005</v>
      </c>
      <c r="E686" s="18"/>
      <c r="F686" s="18"/>
      <c r="G686" s="18"/>
    </row>
    <row r="687" spans="1:7" ht="12.75">
      <c r="A687" s="19">
        <f t="shared" si="101"/>
        <v>385.2479508100668</v>
      </c>
      <c r="B687" s="48">
        <f t="shared" si="98"/>
        <v>385.2479508100668</v>
      </c>
      <c r="C687" s="19">
        <f t="shared" si="99"/>
        <v>5.953887155068796</v>
      </c>
      <c r="D687" s="19">
        <f t="shared" si="100"/>
        <v>31.978021214439003</v>
      </c>
      <c r="E687" s="18"/>
      <c r="F687" s="18"/>
      <c r="G687" s="18"/>
    </row>
    <row r="688" spans="1:7" ht="12.75">
      <c r="A688" s="19">
        <f t="shared" si="101"/>
        <v>387.480608547892</v>
      </c>
      <c r="B688" s="48">
        <f t="shared" si="98"/>
        <v>387.480608547892</v>
      </c>
      <c r="C688" s="19">
        <f t="shared" si="99"/>
        <v>5.9596658050841835</v>
      </c>
      <c r="D688" s="19">
        <f t="shared" si="100"/>
        <v>32.02422749210638</v>
      </c>
      <c r="E688" s="18"/>
      <c r="F688" s="18"/>
      <c r="G688" s="18"/>
    </row>
    <row r="689" spans="1:7" ht="12.75">
      <c r="A689" s="19">
        <f t="shared" si="101"/>
        <v>389.5603915078975</v>
      </c>
      <c r="B689" s="48">
        <f t="shared" si="98"/>
        <v>389.5603915078975</v>
      </c>
      <c r="C689" s="19">
        <f t="shared" si="99"/>
        <v>5.965018902092744</v>
      </c>
      <c r="D689" s="19">
        <f t="shared" si="100"/>
        <v>32.06704991168236</v>
      </c>
      <c r="E689" s="18"/>
      <c r="F689" s="18"/>
      <c r="G689" s="18"/>
    </row>
    <row r="690" spans="1:7" ht="12.75">
      <c r="A690" s="19">
        <f t="shared" si="101"/>
        <v>391.4759225413565</v>
      </c>
      <c r="B690" s="48">
        <f t="shared" si="98"/>
        <v>391.4759225413565</v>
      </c>
      <c r="C690" s="19">
        <f t="shared" si="99"/>
        <v>5.969924013006689</v>
      </c>
      <c r="D690" s="19">
        <f t="shared" si="100"/>
        <v>32.10630450875748</v>
      </c>
      <c r="E690" s="18"/>
      <c r="F690" s="18"/>
      <c r="G690" s="18"/>
    </row>
    <row r="691" spans="1:7" ht="12.75">
      <c r="A691" s="19">
        <f t="shared" si="101"/>
        <v>393.21696355317323</v>
      </c>
      <c r="B691" s="48">
        <f t="shared" si="98"/>
        <v>393.21696355317323</v>
      </c>
      <c r="C691" s="19">
        <f t="shared" si="99"/>
        <v>5.974361529644478</v>
      </c>
      <c r="D691" s="19">
        <f t="shared" si="100"/>
        <v>32.14183006577068</v>
      </c>
      <c r="E691" s="18"/>
      <c r="F691" s="18"/>
      <c r="G691" s="18"/>
    </row>
    <row r="692" spans="1:7" ht="12.75">
      <c r="A692" s="19">
        <f t="shared" si="101"/>
        <v>394.774400793105</v>
      </c>
      <c r="B692" s="48">
        <f t="shared" si="98"/>
        <v>394.774400793105</v>
      </c>
      <c r="C692" s="19">
        <f t="shared" si="99"/>
        <v>5.978314464507479</v>
      </c>
      <c r="D692" s="19">
        <f t="shared" si="100"/>
        <v>32.173486570401735</v>
      </c>
      <c r="E692" s="18"/>
      <c r="F692" s="18"/>
      <c r="G692" s="18"/>
    </row>
    <row r="693" spans="1:7" ht="12.75">
      <c r="A693" s="19">
        <f t="shared" si="101"/>
        <v>396.1402304924453</v>
      </c>
      <c r="B693" s="48">
        <f t="shared" si="98"/>
        <v>396.1402304924453</v>
      </c>
      <c r="C693" s="19">
        <f t="shared" si="99"/>
        <v>5.981768265974876</v>
      </c>
      <c r="D693" s="19">
        <f t="shared" si="100"/>
        <v>32.20115381569247</v>
      </c>
      <c r="E693" s="18"/>
      <c r="F693" s="18"/>
      <c r="G693" s="18"/>
    </row>
    <row r="694" spans="1:7" ht="12.75">
      <c r="A694" s="19">
        <f t="shared" si="101"/>
        <v>397.3075453899899</v>
      </c>
      <c r="B694" s="48">
        <f t="shared" si="98"/>
        <v>397.3075453899899</v>
      </c>
      <c r="C694" s="19">
        <f t="shared" si="99"/>
        <v>5.9847106543089525</v>
      </c>
      <c r="D694" s="19">
        <f t="shared" si="100"/>
        <v>32.22473015413407</v>
      </c>
      <c r="E694" s="18"/>
      <c r="F694" s="18"/>
      <c r="G694" s="18"/>
    </row>
    <row r="695" spans="1:7" ht="12.75">
      <c r="A695" s="19">
        <f t="shared" si="101"/>
        <v>398.27052253898</v>
      </c>
      <c r="B695" s="48">
        <f aca="true" t="shared" si="102" ref="B695:B758">IF(A695&lt;$C$180,$C$180,A695)</f>
        <v>398.27052253898</v>
      </c>
      <c r="C695" s="19">
        <f aca="true" t="shared" si="103" ref="C695:C758">LN(B695)</f>
        <v>5.987131479261511</v>
      </c>
      <c r="D695" s="19">
        <f t="shared" si="100"/>
        <v>32.24413141315512</v>
      </c>
      <c r="E695" s="18"/>
      <c r="F695" s="18"/>
      <c r="G695" s="18"/>
    </row>
    <row r="696" spans="1:7" ht="12.75">
      <c r="A696" s="19">
        <f t="shared" si="101"/>
        <v>399.0244126711823</v>
      </c>
      <c r="B696" s="48">
        <f t="shared" si="102"/>
        <v>399.0244126711823</v>
      </c>
      <c r="C696" s="19">
        <f t="shared" si="103"/>
        <v>5.989022599657714</v>
      </c>
      <c r="D696" s="19">
        <f t="shared" si="100"/>
        <v>32.259289976071116</v>
      </c>
      <c r="E696" s="18"/>
      <c r="F696" s="18"/>
      <c r="G696" s="18"/>
    </row>
    <row r="697" spans="1:7" ht="12.75">
      <c r="A697" s="19">
        <f t="shared" si="101"/>
        <v>399.56553130811056</v>
      </c>
      <c r="B697" s="48">
        <f t="shared" si="102"/>
        <v>399.56553130811056</v>
      </c>
      <c r="C697" s="19">
        <f t="shared" si="103"/>
        <v>5.990377785066253</v>
      </c>
      <c r="D697" s="19">
        <f t="shared" si="100"/>
        <v>32.27015403030976</v>
      </c>
      <c r="E697" s="18"/>
      <c r="F697" s="18"/>
      <c r="G697" s="18"/>
    </row>
    <row r="698" spans="1:7" ht="12.75">
      <c r="A698" s="19">
        <f t="shared" si="101"/>
        <v>399.8912517465197</v>
      </c>
      <c r="B698" s="48">
        <f t="shared" si="102"/>
        <v>399.8912517465197</v>
      </c>
      <c r="C698" s="19">
        <f t="shared" si="103"/>
        <v>5.991192639510761</v>
      </c>
      <c r="D698" s="19">
        <f t="shared" si="100"/>
        <v>32.27668698335513</v>
      </c>
      <c r="E698" s="18"/>
      <c r="F698" s="18"/>
      <c r="G698" s="18"/>
    </row>
    <row r="699" spans="1:7" ht="12.75">
      <c r="A699" s="19">
        <f t="shared" si="101"/>
        <v>400.0000000042919</v>
      </c>
      <c r="B699" s="48">
        <f t="shared" si="102"/>
        <v>400.0000000042919</v>
      </c>
      <c r="C699" s="19">
        <f t="shared" si="103"/>
        <v>5.991464547118712</v>
      </c>
      <c r="D699" s="19">
        <f t="shared" si="100"/>
        <v>32.278867046222764</v>
      </c>
      <c r="E699" s="18"/>
      <c r="F699" s="18"/>
      <c r="G699" s="18"/>
    </row>
    <row r="700" spans="1:7" ht="12.75">
      <c r="A700" s="19">
        <f>P60</f>
        <v>400.00000002332257</v>
      </c>
      <c r="B700" s="48">
        <f t="shared" si="102"/>
        <v>400.00000002332257</v>
      </c>
      <c r="C700" s="19">
        <f t="shared" si="103"/>
        <v>5.991464547166289</v>
      </c>
      <c r="D700" s="19">
        <f aca="true" t="shared" si="104" ref="D700:D736">P101</f>
        <v>32.27886704660422</v>
      </c>
      <c r="E700" s="18"/>
      <c r="F700" s="18"/>
      <c r="G700" s="18"/>
    </row>
    <row r="701" spans="1:7" ht="12.75">
      <c r="A701" s="19">
        <f>P61</f>
        <v>400.14792925543685</v>
      </c>
      <c r="B701" s="48">
        <f t="shared" si="102"/>
        <v>400.14792925543685</v>
      </c>
      <c r="C701" s="19">
        <f t="shared" si="103"/>
        <v>5.9918343018788525</v>
      </c>
      <c r="D701" s="19">
        <f t="shared" si="104"/>
        <v>32.281831687492534</v>
      </c>
      <c r="E701" s="18"/>
      <c r="F701" s="18"/>
      <c r="G701" s="18"/>
    </row>
    <row r="702" spans="1:7" ht="12.75">
      <c r="A702" s="19">
        <f aca="true" t="shared" si="105" ref="A702:A736">P62</f>
        <v>400.58993953344935</v>
      </c>
      <c r="B702" s="48">
        <f t="shared" si="102"/>
        <v>400.58993953344935</v>
      </c>
      <c r="C702" s="19">
        <f t="shared" si="103"/>
        <v>5.992938309420237</v>
      </c>
      <c r="D702" s="19">
        <f t="shared" si="104"/>
        <v>32.29068396499187</v>
      </c>
      <c r="E702" s="18"/>
      <c r="F702" s="18"/>
      <c r="G702" s="18"/>
    </row>
    <row r="703" spans="1:7" ht="12.75">
      <c r="A703" s="19">
        <f t="shared" si="105"/>
        <v>401.32074583154684</v>
      </c>
      <c r="B703" s="48">
        <f t="shared" si="102"/>
        <v>401.32074583154684</v>
      </c>
      <c r="C703" s="19">
        <f t="shared" si="103"/>
        <v>5.99476097250168</v>
      </c>
      <c r="D703" s="19">
        <f t="shared" si="104"/>
        <v>32.305300289801934</v>
      </c>
      <c r="E703" s="18"/>
      <c r="F703" s="18"/>
      <c r="G703" s="18"/>
    </row>
    <row r="704" spans="1:7" ht="12.75">
      <c r="A704" s="19">
        <f t="shared" si="105"/>
        <v>402.3316949659019</v>
      </c>
      <c r="B704" s="48">
        <f t="shared" si="102"/>
        <v>402.3316949659019</v>
      </c>
      <c r="C704" s="19">
        <f t="shared" si="103"/>
        <v>5.997276860256844</v>
      </c>
      <c r="D704" s="19">
        <f t="shared" si="104"/>
        <v>32.325479087405554</v>
      </c>
      <c r="E704" s="18"/>
      <c r="F704" s="18"/>
      <c r="G704" s="18"/>
    </row>
    <row r="705" spans="1:7" ht="12.75">
      <c r="A705" s="19">
        <f t="shared" si="105"/>
        <v>403.61098797430924</v>
      </c>
      <c r="B705" s="48">
        <f t="shared" si="102"/>
        <v>403.61098797430924</v>
      </c>
      <c r="C705" s="19">
        <f t="shared" si="103"/>
        <v>6.0004515130204314</v>
      </c>
      <c r="D705" s="19">
        <f t="shared" si="104"/>
        <v>32.350947083712754</v>
      </c>
      <c r="E705" s="18"/>
      <c r="F705" s="18"/>
      <c r="G705" s="18"/>
    </row>
    <row r="706" spans="1:7" ht="12.75">
      <c r="A706" s="19">
        <f t="shared" si="105"/>
        <v>405.1439720646558</v>
      </c>
      <c r="B706" s="48">
        <f t="shared" si="102"/>
        <v>405.1439720646558</v>
      </c>
      <c r="C706" s="19">
        <f t="shared" si="103"/>
        <v>6.004242490515552</v>
      </c>
      <c r="D706" s="19">
        <f t="shared" si="104"/>
        <v>32.381367497899255</v>
      </c>
      <c r="E706" s="18"/>
      <c r="F706" s="18"/>
      <c r="G706" s="18"/>
    </row>
    <row r="707" spans="1:7" ht="12.75">
      <c r="A707" s="19">
        <f t="shared" si="105"/>
        <v>406.9134853560085</v>
      </c>
      <c r="B707" s="48">
        <f t="shared" si="102"/>
        <v>406.9134853560085</v>
      </c>
      <c r="C707" s="19">
        <f t="shared" si="103"/>
        <v>6.008600596154239</v>
      </c>
      <c r="D707" s="19">
        <f t="shared" si="104"/>
        <v>32.41634962144843</v>
      </c>
      <c r="E707" s="18"/>
      <c r="F707" s="18"/>
      <c r="G707" s="18"/>
    </row>
    <row r="708" spans="1:7" ht="12.75">
      <c r="A708" s="19">
        <f t="shared" si="105"/>
        <v>408.9002361477693</v>
      </c>
      <c r="B708" s="48">
        <f t="shared" si="102"/>
        <v>408.9002361477693</v>
      </c>
      <c r="C708" s="19">
        <f t="shared" si="103"/>
        <v>6.013471204890042</v>
      </c>
      <c r="D708" s="19">
        <f t="shared" si="104"/>
        <v>32.45545922094093</v>
      </c>
      <c r="E708" s="18"/>
      <c r="F708" s="18"/>
      <c r="G708" s="18"/>
    </row>
    <row r="709" spans="1:7" ht="12.75">
      <c r="A709" s="19">
        <f t="shared" si="105"/>
        <v>411.08319861395455</v>
      </c>
      <c r="B709" s="48">
        <f t="shared" si="102"/>
        <v>411.08319861395455</v>
      </c>
      <c r="C709" s="19">
        <f t="shared" si="103"/>
        <v>6.018795623727755</v>
      </c>
      <c r="D709" s="19">
        <f t="shared" si="104"/>
        <v>32.4982292140786</v>
      </c>
      <c r="E709" s="18"/>
      <c r="F709" s="18"/>
      <c r="G709" s="18"/>
    </row>
    <row r="710" spans="1:7" ht="12.75">
      <c r="A710" s="19">
        <f t="shared" si="105"/>
        <v>413.4400083926486</v>
      </c>
      <c r="B710" s="48">
        <f t="shared" si="102"/>
        <v>413.4400083926486</v>
      </c>
      <c r="C710" s="19">
        <f t="shared" si="103"/>
        <v>6.024512421453738</v>
      </c>
      <c r="D710" s="19">
        <f t="shared" si="104"/>
        <v>32.54417012513114</v>
      </c>
      <c r="E710" s="18"/>
      <c r="F710" s="18"/>
      <c r="G710" s="18"/>
    </row>
    <row r="711" spans="1:7" ht="12.75">
      <c r="A711" s="19">
        <f t="shared" si="105"/>
        <v>415.9473441247644</v>
      </c>
      <c r="B711" s="48">
        <f t="shared" si="102"/>
        <v>415.9473441247644</v>
      </c>
      <c r="C711" s="19">
        <f t="shared" si="103"/>
        <v>6.030558675626604</v>
      </c>
      <c r="D711" s="19">
        <f t="shared" si="104"/>
        <v>32.5927799138934</v>
      </c>
      <c r="E711" s="18"/>
      <c r="F711" s="18"/>
      <c r="G711" s="18"/>
    </row>
    <row r="712" spans="1:7" ht="12.75">
      <c r="A712" s="19">
        <f t="shared" si="105"/>
        <v>418.58128414339996</v>
      </c>
      <c r="B712" s="48">
        <f t="shared" si="102"/>
        <v>418.58128414339996</v>
      </c>
      <c r="C712" s="19">
        <f t="shared" si="103"/>
        <v>6.036871098413688</v>
      </c>
      <c r="D712" s="19">
        <f t="shared" si="104"/>
        <v>32.64355287639739</v>
      </c>
      <c r="E712" s="18"/>
      <c r="F712" s="18"/>
      <c r="G712" s="18"/>
    </row>
    <row r="713" spans="1:7" ht="12.75">
      <c r="A713" s="19">
        <f t="shared" si="105"/>
        <v>421.3176308075247</v>
      </c>
      <c r="B713" s="48">
        <f t="shared" si="102"/>
        <v>421.3176308075247</v>
      </c>
      <c r="C713" s="19">
        <f t="shared" si="103"/>
        <v>6.043387016691173</v>
      </c>
      <c r="D713" s="19">
        <f t="shared" si="104"/>
        <v>32.6959874223297</v>
      </c>
      <c r="E713" s="18"/>
      <c r="F713" s="18"/>
      <c r="G713" s="18"/>
    </row>
    <row r="714" spans="1:7" ht="12.75">
      <c r="A714" s="19">
        <f t="shared" si="105"/>
        <v>424.1321980772377</v>
      </c>
      <c r="B714" s="48">
        <f t="shared" si="102"/>
        <v>424.1321980772377</v>
      </c>
      <c r="C714" s="19">
        <f t="shared" si="103"/>
        <v>6.050045194554219</v>
      </c>
      <c r="D714" s="19">
        <f t="shared" si="104"/>
        <v>32.749592632622836</v>
      </c>
      <c r="E714" s="18"/>
      <c r="F714" s="18"/>
      <c r="G714" s="18"/>
    </row>
    <row r="715" spans="1:7" ht="12.75">
      <c r="A715" s="19">
        <f t="shared" si="105"/>
        <v>427.0010606156447</v>
      </c>
      <c r="B715" s="48">
        <f t="shared" si="102"/>
        <v>427.0010606156447</v>
      </c>
      <c r="C715" s="19">
        <f t="shared" si="103"/>
        <v>6.0567864971029275</v>
      </c>
      <c r="D715" s="19">
        <f t="shared" si="104"/>
        <v>32.80389358398354</v>
      </c>
      <c r="E715" s="18"/>
      <c r="F715" s="18"/>
      <c r="G715" s="18"/>
    </row>
    <row r="716" spans="1:7" ht="12.75">
      <c r="A716" s="19">
        <f t="shared" si="105"/>
        <v>429.9007648546144</v>
      </c>
      <c r="B716" s="48">
        <f t="shared" si="102"/>
        <v>429.9007648546144</v>
      </c>
      <c r="C716" s="19">
        <f t="shared" si="103"/>
        <v>6.063554402646069</v>
      </c>
      <c r="D716" s="19">
        <f t="shared" si="104"/>
        <v>32.858435491761426</v>
      </c>
      <c r="E716" s="18"/>
      <c r="F716" s="18"/>
      <c r="G716" s="18"/>
    </row>
    <row r="717" spans="1:7" ht="12.75">
      <c r="A717" s="19">
        <f t="shared" si="105"/>
        <v>432.80850404841016</v>
      </c>
      <c r="B717" s="48">
        <f t="shared" si="102"/>
        <v>432.80850404841016</v>
      </c>
      <c r="C717" s="19">
        <f t="shared" si="103"/>
        <v>6.070295376249609</v>
      </c>
      <c r="D717" s="19">
        <f t="shared" si="104"/>
        <v>32.91278676808956</v>
      </c>
      <c r="E717" s="18"/>
      <c r="F717" s="18"/>
      <c r="G717" s="18"/>
    </row>
    <row r="718" spans="1:7" ht="12.75">
      <c r="A718" s="19">
        <f t="shared" si="105"/>
        <v>435.7022603955161</v>
      </c>
      <c r="B718" s="48">
        <f t="shared" si="102"/>
        <v>435.7022603955161</v>
      </c>
      <c r="C718" s="19">
        <f t="shared" si="103"/>
        <v>6.076959121073024</v>
      </c>
      <c r="D718" s="19">
        <f t="shared" si="104"/>
        <v>32.966541120271785</v>
      </c>
      <c r="E718" s="18"/>
      <c r="F718" s="18"/>
      <c r="G718" s="18"/>
    </row>
    <row r="719" spans="1:7" ht="12.75">
      <c r="A719" s="19">
        <f t="shared" si="105"/>
        <v>438.56091790956157</v>
      </c>
      <c r="B719" s="48">
        <f t="shared" si="102"/>
        <v>438.56091790956157</v>
      </c>
      <c r="C719" s="19">
        <f t="shared" si="103"/>
        <v>6.083498725560224</v>
      </c>
      <c r="D719" s="19">
        <f t="shared" si="104"/>
        <v>33.019318827787686</v>
      </c>
      <c r="E719" s="18"/>
      <c r="F719" s="18"/>
      <c r="G719" s="18"/>
    </row>
    <row r="720" spans="1:7" ht="12.75">
      <c r="A720" s="19">
        <f t="shared" si="105"/>
        <v>441.36434995743366</v>
      </c>
      <c r="B720" s="48">
        <f t="shared" si="102"/>
        <v>441.36434995743366</v>
      </c>
      <c r="C720" s="19">
        <f t="shared" si="103"/>
        <v>6.089870724719109</v>
      </c>
      <c r="D720" s="19">
        <f t="shared" si="104"/>
        <v>33.07076733834582</v>
      </c>
      <c r="E720" s="18"/>
      <c r="F720" s="18"/>
      <c r="G720" s="18"/>
    </row>
    <row r="721" spans="1:7" ht="12.75">
      <c r="A721" s="19">
        <f t="shared" si="105"/>
        <v>444.09348535035446</v>
      </c>
      <c r="B721" s="48">
        <f t="shared" si="102"/>
        <v>444.09348535035446</v>
      </c>
      <c r="C721" s="19">
        <f t="shared" si="103"/>
        <v>6.096035092860028</v>
      </c>
      <c r="D721" s="19">
        <f t="shared" si="104"/>
        <v>33.12056131739321</v>
      </c>
      <c r="E721" s="18"/>
      <c r="F721" s="18"/>
      <c r="G721" s="18"/>
    </row>
    <row r="722" spans="1:7" ht="12.75">
      <c r="A722" s="19">
        <f t="shared" si="105"/>
        <v>446.7303566571757</v>
      </c>
      <c r="B722" s="48">
        <f t="shared" si="102"/>
        <v>446.7303566571757</v>
      </c>
      <c r="C722" s="19">
        <f t="shared" si="103"/>
        <v>6.101955183642917</v>
      </c>
      <c r="D722" s="19">
        <f t="shared" si="104"/>
        <v>33.16840227425962</v>
      </c>
      <c r="E722" s="18"/>
      <c r="F722" s="18"/>
      <c r="G722" s="18"/>
    </row>
    <row r="723" spans="1:7" ht="12.75">
      <c r="A723" s="19">
        <f t="shared" si="105"/>
        <v>449.25813407962306</v>
      </c>
      <c r="B723" s="48">
        <f t="shared" si="102"/>
        <v>449.25813407962306</v>
      </c>
      <c r="C723" s="19">
        <f t="shared" si="103"/>
        <v>6.107597631408769</v>
      </c>
      <c r="D723" s="19">
        <f t="shared" si="104"/>
        <v>33.2140178740198</v>
      </c>
      <c r="E723" s="18"/>
      <c r="F723" s="18"/>
      <c r="G723" s="18"/>
    </row>
    <row r="724" spans="1:7" ht="12.75">
      <c r="A724" s="19">
        <f t="shared" si="105"/>
        <v>451.66114784235845</v>
      </c>
      <c r="B724" s="48">
        <f t="shared" si="102"/>
        <v>451.66114784235845</v>
      </c>
      <c r="C724" s="19">
        <f t="shared" si="103"/>
        <v>6.112932225771835</v>
      </c>
      <c r="D724" s="19">
        <f t="shared" si="104"/>
        <v>33.257161028971296</v>
      </c>
      <c r="E724" s="18"/>
      <c r="F724" s="18"/>
      <c r="G724" s="18"/>
    </row>
    <row r="725" spans="1:7" ht="12.75">
      <c r="A725" s="19">
        <f t="shared" si="105"/>
        <v>453.9249016472627</v>
      </c>
      <c r="B725" s="48">
        <f t="shared" si="102"/>
        <v>453.9249016472627</v>
      </c>
      <c r="C725" s="19">
        <f t="shared" si="103"/>
        <v>6.117931769484928</v>
      </c>
      <c r="D725" s="19">
        <f t="shared" si="104"/>
        <v>33.297608848602415</v>
      </c>
      <c r="E725" s="18"/>
      <c r="F725" s="18"/>
      <c r="G725" s="18"/>
    </row>
    <row r="726" spans="1:7" ht="12.75">
      <c r="A726" s="19">
        <f t="shared" si="105"/>
        <v>456.03607934909746</v>
      </c>
      <c r="B726" s="48">
        <f t="shared" si="102"/>
        <v>456.03607934909746</v>
      </c>
      <c r="C726" s="19">
        <f t="shared" si="103"/>
        <v>6.122571927764055</v>
      </c>
      <c r="D726" s="19">
        <f t="shared" si="104"/>
        <v>33.33516151287893</v>
      </c>
      <c r="E726" s="18"/>
      <c r="F726" s="18"/>
      <c r="G726" s="18"/>
    </row>
    <row r="727" spans="1:7" ht="12.75">
      <c r="A727" s="19">
        <f t="shared" si="105"/>
        <v>457.98254664611136</v>
      </c>
      <c r="B727" s="48">
        <f t="shared" si="102"/>
        <v>457.98254664611136</v>
      </c>
      <c r="C727" s="19">
        <f t="shared" si="103"/>
        <v>6.126831075628484</v>
      </c>
      <c r="D727" s="19">
        <f t="shared" si="104"/>
        <v>33.36964112107466</v>
      </c>
      <c r="E727" s="18"/>
      <c r="F727" s="18"/>
      <c r="G727" s="18"/>
    </row>
    <row r="728" spans="1:7" ht="12.75">
      <c r="A728" s="19">
        <f t="shared" si="105"/>
        <v>459.7533492537057</v>
      </c>
      <c r="B728" s="48">
        <f t="shared" si="102"/>
        <v>459.7533492537057</v>
      </c>
      <c r="C728" s="19">
        <f t="shared" si="103"/>
        <v>6.1306901484034215</v>
      </c>
      <c r="D728" s="19">
        <f t="shared" si="104"/>
        <v>33.400890557424646</v>
      </c>
      <c r="E728" s="18"/>
      <c r="F728" s="18"/>
      <c r="G728" s="18"/>
    </row>
    <row r="729" spans="1:7" ht="12.75">
      <c r="A729" s="19">
        <f t="shared" si="105"/>
        <v>461.33870874583477</v>
      </c>
      <c r="B729" s="48">
        <f t="shared" si="102"/>
        <v>461.33870874583477</v>
      </c>
      <c r="C729" s="19">
        <f t="shared" si="103"/>
        <v>6.134132499347333</v>
      </c>
      <c r="D729" s="19">
        <f t="shared" si="104"/>
        <v>33.42877240562444</v>
      </c>
      <c r="E729" s="18"/>
      <c r="F729" s="18"/>
      <c r="G729" s="18"/>
    </row>
    <row r="730" spans="1:7" ht="12.75">
      <c r="A730" s="19">
        <f t="shared" si="105"/>
        <v>462.7300170072825</v>
      </c>
      <c r="B730" s="48">
        <f t="shared" si="102"/>
        <v>462.7300170072825</v>
      </c>
      <c r="C730" s="19">
        <f t="shared" si="103"/>
        <v>6.13714376739268</v>
      </c>
      <c r="D730" s="19">
        <f t="shared" si="104"/>
        <v>33.4531679365565</v>
      </c>
      <c r="E730" s="18"/>
      <c r="F730" s="18"/>
      <c r="G730" s="18"/>
    </row>
    <row r="731" spans="1:7" ht="12.75">
      <c r="A731" s="19">
        <f t="shared" si="105"/>
        <v>463.91983003790585</v>
      </c>
      <c r="B731" s="48">
        <f t="shared" si="102"/>
        <v>463.91983003790585</v>
      </c>
      <c r="C731" s="19">
        <f t="shared" si="103"/>
        <v>6.139711757207336</v>
      </c>
      <c r="D731" s="19">
        <f t="shared" si="104"/>
        <v>33.47397618744904</v>
      </c>
      <c r="E731" s="18"/>
      <c r="F731" s="18"/>
      <c r="G731" s="18"/>
    </row>
    <row r="732" spans="1:7" ht="12.75">
      <c r="A732" s="19">
        <f t="shared" si="105"/>
        <v>464.90186168340966</v>
      </c>
      <c r="B732" s="48">
        <f t="shared" si="102"/>
        <v>464.90186168340966</v>
      </c>
      <c r="C732" s="19">
        <f t="shared" si="103"/>
        <v>6.141826333169936</v>
      </c>
      <c r="D732" s="19">
        <f t="shared" si="104"/>
        <v>33.49111314578509</v>
      </c>
      <c r="E732" s="18"/>
      <c r="F732" s="18"/>
      <c r="G732" s="18"/>
    </row>
    <row r="733" spans="1:7" ht="12.75">
      <c r="A733" s="19">
        <f t="shared" si="105"/>
        <v>465.6709777317453</v>
      </c>
      <c r="B733" s="48">
        <f t="shared" si="102"/>
        <v>465.6709777317453</v>
      </c>
      <c r="C733" s="19">
        <f t="shared" si="103"/>
        <v>6.143479328380813</v>
      </c>
      <c r="D733" s="19">
        <f t="shared" si="104"/>
        <v>33.50451104748979</v>
      </c>
      <c r="E733" s="18"/>
      <c r="F733" s="18"/>
      <c r="G733" s="18"/>
    </row>
    <row r="734" spans="1:7" ht="12.75">
      <c r="A734" s="19">
        <f t="shared" si="105"/>
        <v>466.2231907048638</v>
      </c>
      <c r="B734" s="48">
        <f t="shared" si="102"/>
        <v>466.2231907048638</v>
      </c>
      <c r="C734" s="19">
        <f t="shared" si="103"/>
        <v>6.144664469476137</v>
      </c>
      <c r="D734" s="19">
        <f t="shared" si="104"/>
        <v>33.51411779604541</v>
      </c>
      <c r="E734" s="18"/>
      <c r="F734" s="18"/>
      <c r="G734" s="18"/>
    </row>
    <row r="735" spans="1:7" ht="12.75">
      <c r="A735" s="19">
        <f t="shared" si="105"/>
        <v>466.55565558786105</v>
      </c>
      <c r="B735" s="48">
        <f t="shared" si="102"/>
        <v>466.55565558786105</v>
      </c>
      <c r="C735" s="19">
        <f t="shared" si="103"/>
        <v>6.14537731775394</v>
      </c>
      <c r="D735" s="19">
        <f t="shared" si="104"/>
        <v>33.5198965070433</v>
      </c>
      <c r="E735" s="18"/>
      <c r="F735" s="18"/>
      <c r="G735" s="18"/>
    </row>
    <row r="736" spans="1:7" ht="12.75">
      <c r="A736" s="19">
        <f t="shared" si="105"/>
        <v>466.6666666735139</v>
      </c>
      <c r="B736" s="48">
        <f t="shared" si="102"/>
        <v>466.6666666735139</v>
      </c>
      <c r="C736" s="19">
        <f t="shared" si="103"/>
        <v>6.1456152269499125</v>
      </c>
      <c r="D736" s="19">
        <f t="shared" si="104"/>
        <v>33.52182518123257</v>
      </c>
      <c r="E736" s="18"/>
      <c r="F736" s="18"/>
      <c r="G736" s="18"/>
    </row>
    <row r="737" spans="1:7" ht="12.75">
      <c r="A737" s="19">
        <f>Q60</f>
        <v>466.6666667235607</v>
      </c>
      <c r="B737" s="48">
        <f t="shared" si="102"/>
        <v>466.6666667235607</v>
      </c>
      <c r="C737" s="19">
        <f t="shared" si="103"/>
        <v>6.1456152270571565</v>
      </c>
      <c r="D737" s="19">
        <f aca="true" t="shared" si="106" ref="D737:D773">Q101</f>
        <v>33.52182518210198</v>
      </c>
      <c r="E737" s="18"/>
      <c r="F737" s="18"/>
      <c r="G737" s="18"/>
    </row>
    <row r="738" spans="1:7" ht="12.75">
      <c r="A738" s="19">
        <f>Q61</f>
        <v>466.8115855457103</v>
      </c>
      <c r="B738" s="48">
        <f t="shared" si="102"/>
        <v>466.8115855457103</v>
      </c>
      <c r="C738" s="19">
        <f t="shared" si="103"/>
        <v>6.145925719182626</v>
      </c>
      <c r="D738" s="19">
        <f t="shared" si="106"/>
        <v>33.524342315130696</v>
      </c>
      <c r="E738" s="18"/>
      <c r="F738" s="18"/>
      <c r="G738" s="18"/>
    </row>
    <row r="739" spans="1:7" ht="12.75">
      <c r="A739" s="19">
        <f aca="true" t="shared" si="107" ref="A739:A773">Q62</f>
        <v>467.2447029487048</v>
      </c>
      <c r="B739" s="48">
        <f t="shared" si="102"/>
        <v>467.2447029487048</v>
      </c>
      <c r="C739" s="19">
        <f t="shared" si="103"/>
        <v>6.146853109618025</v>
      </c>
      <c r="D739" s="19">
        <f t="shared" si="106"/>
        <v>33.53186089992628</v>
      </c>
      <c r="E739" s="18"/>
      <c r="F739" s="18"/>
      <c r="G739" s="18"/>
    </row>
    <row r="740" spans="1:7" ht="12.75">
      <c r="A740" s="19">
        <f t="shared" si="107"/>
        <v>467.9611397260103</v>
      </c>
      <c r="B740" s="48">
        <f t="shared" si="102"/>
        <v>467.9611397260103</v>
      </c>
      <c r="C740" s="19">
        <f t="shared" si="103"/>
        <v>6.148385257696587</v>
      </c>
      <c r="D740" s="19">
        <f t="shared" si="106"/>
        <v>33.544283422319154</v>
      </c>
      <c r="E740" s="18"/>
      <c r="F740" s="18"/>
      <c r="G740" s="18"/>
    </row>
    <row r="741" spans="1:7" ht="12.75">
      <c r="A741" s="19">
        <f t="shared" si="107"/>
        <v>468.9528903112565</v>
      </c>
      <c r="B741" s="48">
        <f t="shared" si="102"/>
        <v>468.9528903112565</v>
      </c>
      <c r="C741" s="19">
        <f t="shared" si="103"/>
        <v>6.150502316303598</v>
      </c>
      <c r="D741" s="19">
        <f t="shared" si="106"/>
        <v>33.56145043034221</v>
      </c>
      <c r="E741" s="18"/>
      <c r="F741" s="18"/>
      <c r="G741" s="18"/>
    </row>
    <row r="742" spans="1:7" ht="12.75">
      <c r="A742" s="19">
        <f t="shared" si="107"/>
        <v>470.20900491236046</v>
      </c>
      <c r="B742" s="48">
        <f t="shared" si="102"/>
        <v>470.20900491236046</v>
      </c>
      <c r="C742" s="19">
        <f t="shared" si="103"/>
        <v>6.1531772871611246</v>
      </c>
      <c r="D742" s="19">
        <f t="shared" si="106"/>
        <v>33.583144939492776</v>
      </c>
      <c r="E742" s="18"/>
      <c r="F742" s="18"/>
      <c r="G742" s="18"/>
    </row>
    <row r="743" spans="1:7" ht="12.75">
      <c r="A743" s="19">
        <f t="shared" si="107"/>
        <v>471.71583068545016</v>
      </c>
      <c r="B743" s="48">
        <f t="shared" si="102"/>
        <v>471.71583068545016</v>
      </c>
      <c r="C743" s="19">
        <f t="shared" si="103"/>
        <v>6.156376750645972</v>
      </c>
      <c r="D743" s="19">
        <f t="shared" si="106"/>
        <v>33.60909822598601</v>
      </c>
      <c r="E743" s="18"/>
      <c r="F743" s="18"/>
      <c r="G743" s="18"/>
    </row>
    <row r="744" spans="1:7" ht="12.75">
      <c r="A744" s="19">
        <f t="shared" si="107"/>
        <v>473.45729967705364</v>
      </c>
      <c r="B744" s="48">
        <f t="shared" si="102"/>
        <v>473.45729967705364</v>
      </c>
      <c r="C744" s="19">
        <f t="shared" si="103"/>
        <v>6.160061728363358</v>
      </c>
      <c r="D744" s="19">
        <f t="shared" si="106"/>
        <v>33.638996679177936</v>
      </c>
      <c r="E744" s="18"/>
      <c r="F744" s="18"/>
      <c r="G744" s="18"/>
    </row>
    <row r="745" spans="1:7" ht="12.75">
      <c r="A745" s="19">
        <f t="shared" si="107"/>
        <v>475.4152499329666</v>
      </c>
      <c r="B745" s="48">
        <f t="shared" si="102"/>
        <v>475.4152499329666</v>
      </c>
      <c r="C745" s="19">
        <f t="shared" si="103"/>
        <v>6.164188632520493</v>
      </c>
      <c r="D745" s="19">
        <f t="shared" si="106"/>
        <v>33.67248935112816</v>
      </c>
      <c r="E745" s="18"/>
      <c r="F745" s="18"/>
      <c r="G745" s="18"/>
    </row>
    <row r="746" spans="1:7" ht="12.75">
      <c r="A746" s="19">
        <f t="shared" si="107"/>
        <v>477.5697659168611</v>
      </c>
      <c r="B746" s="48">
        <f t="shared" si="102"/>
        <v>477.5697659168611</v>
      </c>
      <c r="C746" s="19">
        <f t="shared" si="103"/>
        <v>6.168710255880421</v>
      </c>
      <c r="D746" s="19">
        <f t="shared" si="106"/>
        <v>33.7091958387089</v>
      </c>
      <c r="E746" s="18"/>
      <c r="F746" s="18"/>
      <c r="G746" s="18"/>
    </row>
    <row r="747" spans="1:7" ht="12.75">
      <c r="A747" s="19">
        <f t="shared" si="107"/>
        <v>479.89952513364057</v>
      </c>
      <c r="B747" s="48">
        <f t="shared" si="102"/>
        <v>479.89952513364057</v>
      </c>
      <c r="C747" s="19">
        <f t="shared" si="103"/>
        <v>6.173576759352646</v>
      </c>
      <c r="D747" s="19">
        <f t="shared" si="106"/>
        <v>33.748714158898146</v>
      </c>
      <c r="E747" s="18"/>
      <c r="F747" s="18"/>
      <c r="G747" s="18"/>
    </row>
    <row r="748" spans="1:7" ht="12.75">
      <c r="A748" s="19">
        <f t="shared" si="107"/>
        <v>482.3821393899048</v>
      </c>
      <c r="B748" s="48">
        <f t="shared" si="102"/>
        <v>482.3821393899048</v>
      </c>
      <c r="C748" s="19">
        <f t="shared" si="103"/>
        <v>6.178736620245598</v>
      </c>
      <c r="D748" s="19">
        <f t="shared" si="106"/>
        <v>33.79062832433159</v>
      </c>
      <c r="E748" s="18"/>
      <c r="F748" s="18"/>
      <c r="G748" s="18"/>
    </row>
    <row r="749" spans="1:7" ht="12.75">
      <c r="A749" s="19">
        <f t="shared" si="107"/>
        <v>484.9944811756913</v>
      </c>
      <c r="B749" s="48">
        <f t="shared" si="102"/>
        <v>484.9944811756913</v>
      </c>
      <c r="C749" s="19">
        <f t="shared" si="103"/>
        <v>6.184137511853549</v>
      </c>
      <c r="D749" s="19">
        <f t="shared" si="106"/>
        <v>33.83451538593094</v>
      </c>
      <c r="E749" s="18"/>
      <c r="F749" s="18"/>
      <c r="G749" s="18"/>
    </row>
    <row r="750" spans="1:7" ht="12.75">
      <c r="A750" s="19">
        <f t="shared" si="107"/>
        <v>487.7129879446355</v>
      </c>
      <c r="B750" s="48">
        <f t="shared" si="102"/>
        <v>487.7129879446355</v>
      </c>
      <c r="C750" s="19">
        <f t="shared" si="103"/>
        <v>6.189727093373578</v>
      </c>
      <c r="D750" s="19">
        <f t="shared" si="106"/>
        <v>33.87995177463253</v>
      </c>
      <c r="E750" s="18"/>
      <c r="F750" s="18"/>
      <c r="G750" s="18"/>
    </row>
    <row r="751" spans="1:7" ht="12.75">
      <c r="A751" s="19">
        <f t="shared" si="107"/>
        <v>490.5139393646878</v>
      </c>
      <c r="B751" s="48">
        <f t="shared" si="102"/>
        <v>490.5139393646878</v>
      </c>
      <c r="C751" s="19">
        <f t="shared" si="103"/>
        <v>6.195453697285993</v>
      </c>
      <c r="D751" s="19">
        <f t="shared" si="106"/>
        <v>33.92651883816787</v>
      </c>
      <c r="E751" s="18"/>
      <c r="F751" s="18"/>
      <c r="G751" s="18"/>
    </row>
    <row r="752" spans="1:7" ht="12.75">
      <c r="A752" s="19">
        <f t="shared" si="107"/>
        <v>493.3737047254177</v>
      </c>
      <c r="B752" s="48">
        <f t="shared" si="102"/>
        <v>493.3737047254177</v>
      </c>
      <c r="C752" s="19">
        <f t="shared" si="103"/>
        <v>6.201266908644714</v>
      </c>
      <c r="D752" s="19">
        <f t="shared" si="106"/>
        <v>33.973807526462444</v>
      </c>
      <c r="E752" s="18"/>
      <c r="F752" s="18"/>
      <c r="G752" s="18"/>
    </row>
    <row r="753" spans="1:7" ht="12.75">
      <c r="A753" s="19">
        <f t="shared" si="107"/>
        <v>496.268959500925</v>
      </c>
      <c r="B753" s="48">
        <f t="shared" si="102"/>
        <v>496.268959500925</v>
      </c>
      <c r="C753" s="19">
        <f t="shared" si="103"/>
        <v>6.207118036815013</v>
      </c>
      <c r="D753" s="19">
        <f t="shared" si="106"/>
        <v>34.02142222737321</v>
      </c>
      <c r="E753" s="18"/>
      <c r="F753" s="18"/>
      <c r="G753" s="18"/>
    </row>
    <row r="754" spans="1:7" ht="12.75">
      <c r="A754" s="19">
        <f t="shared" si="107"/>
        <v>499.17687151998393</v>
      </c>
      <c r="B754" s="48">
        <f t="shared" si="102"/>
        <v>499.17687151998393</v>
      </c>
      <c r="C754" s="19">
        <f t="shared" si="103"/>
        <v>6.212960484892124</v>
      </c>
      <c r="D754" s="19">
        <f t="shared" si="106"/>
        <v>34.06898379178315</v>
      </c>
      <c r="E754" s="18"/>
      <c r="F754" s="18"/>
      <c r="G754" s="18"/>
    </row>
    <row r="755" spans="1:7" ht="12.75">
      <c r="A755" s="19">
        <f t="shared" si="107"/>
        <v>502.0752582766185</v>
      </c>
      <c r="B755" s="48">
        <f t="shared" si="102"/>
        <v>502.0752582766185</v>
      </c>
      <c r="C755" s="19">
        <f t="shared" si="103"/>
        <v>6.21875002534101</v>
      </c>
      <c r="D755" s="19">
        <f t="shared" si="106"/>
        <v>34.11613181351294</v>
      </c>
      <c r="E755" s="18"/>
      <c r="F755" s="18"/>
      <c r="G755" s="18"/>
    </row>
    <row r="756" spans="1:7" ht="12.75">
      <c r="A756" s="19">
        <f t="shared" si="107"/>
        <v>504.9427176499423</v>
      </c>
      <c r="B756" s="48">
        <f t="shared" si="102"/>
        <v>504.9427176499423</v>
      </c>
      <c r="C756" s="19">
        <f t="shared" si="103"/>
        <v>6.224444992445492</v>
      </c>
      <c r="D756" s="19">
        <f t="shared" si="106"/>
        <v>34.16252624607813</v>
      </c>
      <c r="E756" s="18"/>
      <c r="F756" s="18"/>
      <c r="G756" s="18"/>
    </row>
    <row r="757" spans="1:7" ht="12.75">
      <c r="A757" s="19">
        <f t="shared" si="107"/>
        <v>507.7587347383436</v>
      </c>
      <c r="B757" s="48">
        <f t="shared" si="102"/>
        <v>507.7587347383436</v>
      </c>
      <c r="C757" s="19">
        <f t="shared" si="103"/>
        <v>6.230006403145306</v>
      </c>
      <c r="D757" s="19">
        <f t="shared" si="106"/>
        <v>34.20784844656363</v>
      </c>
      <c r="E757" s="18"/>
      <c r="F757" s="18"/>
      <c r="G757" s="18"/>
    </row>
    <row r="758" spans="1:7" ht="12.75">
      <c r="A758" s="19">
        <f t="shared" si="107"/>
        <v>510.50376770668345</v>
      </c>
      <c r="B758" s="48">
        <f t="shared" si="102"/>
        <v>510.50376770668345</v>
      </c>
      <c r="C758" s="19">
        <f t="shared" si="103"/>
        <v>6.235398018001939</v>
      </c>
      <c r="D758" s="19">
        <f t="shared" si="106"/>
        <v>34.251801738581605</v>
      </c>
      <c r="E758" s="18"/>
      <c r="F758" s="18"/>
      <c r="G758" s="18"/>
    </row>
    <row r="759" spans="1:7" ht="12.75">
      <c r="A759" s="19">
        <f t="shared" si="107"/>
        <v>513.1593155540518</v>
      </c>
      <c r="B759" s="48">
        <f aca="true" t="shared" si="108" ref="B759:B822">IF(A759&lt;$C$180,$C$180,A759)</f>
        <v>513.1593155540518</v>
      </c>
      <c r="C759" s="19">
        <f aca="true" t="shared" si="109" ref="C759:C822">LN(B759)</f>
        <v>6.240586353593618</v>
      </c>
      <c r="D759" s="19">
        <f t="shared" si="106"/>
        <v>34.294111583177525</v>
      </c>
      <c r="E759" s="18"/>
      <c r="F759" s="18"/>
      <c r="G759" s="18"/>
    </row>
    <row r="760" spans="1:7" ht="12.75">
      <c r="A760" s="19">
        <f t="shared" si="107"/>
        <v>515.7079705872467</v>
      </c>
      <c r="B760" s="48">
        <f t="shared" si="108"/>
        <v>515.7079705872467</v>
      </c>
      <c r="C760" s="19">
        <f t="shared" si="109"/>
        <v>6.245540656797947</v>
      </c>
      <c r="D760" s="19">
        <f t="shared" si="106"/>
        <v>34.33452544022711</v>
      </c>
      <c r="E760" s="18"/>
      <c r="F760" s="18"/>
      <c r="G760" s="18"/>
    </row>
    <row r="761" spans="1:7" ht="12.75">
      <c r="A761" s="19">
        <f t="shared" si="107"/>
        <v>518.1334581772513</v>
      </c>
      <c r="B761" s="48">
        <f t="shared" si="108"/>
        <v>518.1334581772513</v>
      </c>
      <c r="C761" s="19">
        <f t="shared" si="109"/>
        <v>6.250232850344496</v>
      </c>
      <c r="D761" s="19">
        <f t="shared" si="106"/>
        <v>34.372812394634025</v>
      </c>
      <c r="E761" s="18"/>
      <c r="F761" s="18"/>
      <c r="G761" s="18"/>
    </row>
    <row r="762" spans="1:7" ht="12.75">
      <c r="A762" s="19">
        <f t="shared" si="107"/>
        <v>520.4206661194407</v>
      </c>
      <c r="B762" s="48">
        <f t="shared" si="108"/>
        <v>520.4206661194407</v>
      </c>
      <c r="C762" s="19">
        <f t="shared" si="109"/>
        <v>6.254637457839552</v>
      </c>
      <c r="D762" s="19">
        <f t="shared" si="106"/>
        <v>34.408762612523596</v>
      </c>
      <c r="E762" s="18"/>
      <c r="F762" s="18"/>
      <c r="G762" s="18"/>
    </row>
    <row r="763" spans="1:7" ht="12.75">
      <c r="A763" s="19">
        <f t="shared" si="107"/>
        <v>522.5556656410902</v>
      </c>
      <c r="B763" s="48">
        <f t="shared" si="108"/>
        <v>522.5556656410902</v>
      </c>
      <c r="C763" s="19">
        <f t="shared" si="109"/>
        <v>6.258731515276425</v>
      </c>
      <c r="D763" s="19">
        <f t="shared" si="106"/>
        <v>34.44218668338615</v>
      </c>
      <c r="E763" s="18"/>
      <c r="F763" s="18"/>
      <c r="G763" s="18"/>
    </row>
    <row r="764" spans="1:7" ht="12.75">
      <c r="A764" s="19">
        <f t="shared" si="107"/>
        <v>524.5257258220734</v>
      </c>
      <c r="B764" s="48">
        <f t="shared" si="108"/>
        <v>524.5257258220734</v>
      </c>
      <c r="C764" s="19">
        <f t="shared" si="109"/>
        <v>6.262494474912025</v>
      </c>
      <c r="D764" s="19">
        <f t="shared" si="106"/>
        <v>34.472914895272446</v>
      </c>
      <c r="E764" s="18"/>
      <c r="F764" s="18"/>
      <c r="G764" s="18"/>
    </row>
    <row r="765" spans="1:7" ht="12.75">
      <c r="A765" s="19">
        <f t="shared" si="107"/>
        <v>526.3193229299233</v>
      </c>
      <c r="B765" s="48">
        <f t="shared" si="108"/>
        <v>526.3193229299233</v>
      </c>
      <c r="C765" s="19">
        <f t="shared" si="109"/>
        <v>6.26590810635406</v>
      </c>
      <c r="D765" s="19">
        <f t="shared" si="106"/>
        <v>34.50079648200869</v>
      </c>
      <c r="E765" s="18"/>
      <c r="F765" s="18"/>
      <c r="G765" s="18"/>
    </row>
    <row r="766" spans="1:7" ht="12.75">
      <c r="A766" s="19">
        <f t="shared" si="107"/>
        <v>527.9261459269281</v>
      </c>
      <c r="B766" s="48">
        <f t="shared" si="108"/>
        <v>527.9261459269281</v>
      </c>
      <c r="C766" s="19">
        <f t="shared" si="109"/>
        <v>6.268956398784428</v>
      </c>
      <c r="D766" s="19">
        <f t="shared" si="106"/>
        <v>34.52569887415435</v>
      </c>
      <c r="E766" s="18"/>
      <c r="F766" s="18"/>
      <c r="G766" s="18"/>
    </row>
    <row r="767" spans="1:7" ht="12.75">
      <c r="A767" s="19">
        <f t="shared" si="107"/>
        <v>529.3370991887908</v>
      </c>
      <c r="B767" s="48">
        <f t="shared" si="108"/>
        <v>529.3370991887908</v>
      </c>
      <c r="C767" s="19">
        <f t="shared" si="109"/>
        <v>6.271625467450171</v>
      </c>
      <c r="D767" s="19">
        <f t="shared" si="106"/>
        <v>34.547506979137694</v>
      </c>
      <c r="E767" s="18"/>
      <c r="F767" s="18"/>
      <c r="G767" s="18"/>
    </row>
    <row r="768" spans="1:7" ht="12.75">
      <c r="A768" s="19">
        <f t="shared" si="107"/>
        <v>530.5443032830137</v>
      </c>
      <c r="B768" s="48">
        <f t="shared" si="108"/>
        <v>530.5443032830137</v>
      </c>
      <c r="C768" s="19">
        <f t="shared" si="109"/>
        <v>6.273903466881902</v>
      </c>
      <c r="D768" s="19">
        <f t="shared" si="106"/>
        <v>34.566122510660776</v>
      </c>
      <c r="E768" s="18"/>
      <c r="F768" s="18"/>
      <c r="G768" s="18"/>
    </row>
    <row r="769" spans="1:7" ht="12.75">
      <c r="A769" s="19">
        <f t="shared" si="107"/>
        <v>531.5410944898326</v>
      </c>
      <c r="B769" s="48">
        <f t="shared" si="108"/>
        <v>531.5410944898326</v>
      </c>
      <c r="C769" s="19">
        <f t="shared" si="109"/>
        <v>6.27578051274201</v>
      </c>
      <c r="D769" s="19">
        <f t="shared" si="106"/>
        <v>34.581463383006515</v>
      </c>
      <c r="E769" s="18"/>
      <c r="F769" s="18"/>
      <c r="G769" s="18"/>
    </row>
    <row r="770" spans="1:7" ht="12.75">
      <c r="A770" s="19">
        <f t="shared" si="107"/>
        <v>532.3220236074076</v>
      </c>
      <c r="B770" s="48">
        <f t="shared" si="108"/>
        <v>532.3220236074076</v>
      </c>
      <c r="C770" s="19">
        <f t="shared" si="109"/>
        <v>6.277248613749655</v>
      </c>
      <c r="D770" s="19">
        <f t="shared" si="106"/>
        <v>34.5934631822169</v>
      </c>
      <c r="E770" s="18"/>
      <c r="F770" s="18"/>
      <c r="G770" s="18"/>
    </row>
    <row r="771" spans="1:7" ht="12.75">
      <c r="A771" s="19">
        <f t="shared" si="107"/>
        <v>532.8828544631546</v>
      </c>
      <c r="B771" s="48">
        <f t="shared" si="108"/>
        <v>532.8828544631546</v>
      </c>
      <c r="C771" s="19">
        <f t="shared" si="109"/>
        <v>6.278301614762163</v>
      </c>
      <c r="D771" s="19">
        <f t="shared" si="106"/>
        <v>34.60207072313432</v>
      </c>
      <c r="E771" s="18"/>
      <c r="F771" s="18"/>
      <c r="G771" s="18"/>
    </row>
    <row r="772" spans="1:7" ht="12.75">
      <c r="A772" s="19">
        <f t="shared" si="107"/>
        <v>533.2205624517167</v>
      </c>
      <c r="B772" s="48">
        <f t="shared" si="108"/>
        <v>533.2205624517167</v>
      </c>
      <c r="C772" s="19">
        <f t="shared" si="109"/>
        <v>6.278935151799001</v>
      </c>
      <c r="D772" s="19">
        <f t="shared" si="106"/>
        <v>34.60724969889994</v>
      </c>
      <c r="E772" s="18"/>
      <c r="F772" s="18"/>
      <c r="G772" s="18"/>
    </row>
    <row r="773" spans="1:7" ht="12.75">
      <c r="A773" s="19">
        <f t="shared" si="107"/>
        <v>533.3333333431087</v>
      </c>
      <c r="B773" s="48">
        <f t="shared" si="108"/>
        <v>533.3333333431087</v>
      </c>
      <c r="C773" s="19">
        <f t="shared" si="109"/>
        <v>6.279146619578092</v>
      </c>
      <c r="D773" s="19">
        <f t="shared" si="106"/>
        <v>34.608978427715314</v>
      </c>
      <c r="E773" s="18"/>
      <c r="F773" s="18"/>
      <c r="G773" s="18"/>
    </row>
    <row r="774" spans="1:7" ht="12.75">
      <c r="A774" s="19">
        <f>R60</f>
        <v>533.3333333644285</v>
      </c>
      <c r="B774" s="48">
        <f t="shared" si="108"/>
        <v>533.3333333644285</v>
      </c>
      <c r="C774" s="19">
        <f t="shared" si="109"/>
        <v>6.279146619618066</v>
      </c>
      <c r="D774" s="19">
        <f aca="true" t="shared" si="110" ref="D774:D810">R101</f>
        <v>34.60897842804211</v>
      </c>
      <c r="E774" s="18"/>
      <c r="F774" s="18"/>
      <c r="G774" s="18"/>
    </row>
    <row r="775" spans="1:7" ht="12.75">
      <c r="A775" s="19">
        <f>R61</f>
        <v>533.4759939947736</v>
      </c>
      <c r="B775" s="48">
        <f t="shared" si="108"/>
        <v>533.4759939947736</v>
      </c>
      <c r="C775" s="19">
        <f t="shared" si="109"/>
        <v>6.279414072531229</v>
      </c>
      <c r="D775" s="19">
        <f t="shared" si="110"/>
        <v>34.61116486075696</v>
      </c>
      <c r="E775" s="18"/>
      <c r="F775" s="18"/>
      <c r="G775" s="18"/>
    </row>
    <row r="776" spans="1:7" ht="12.75">
      <c r="A776" s="19">
        <f aca="true" t="shared" si="111" ref="A776:A810">R62</f>
        <v>533.9024353258562</v>
      </c>
      <c r="B776" s="48">
        <f t="shared" si="108"/>
        <v>533.9024353258562</v>
      </c>
      <c r="C776" s="19">
        <f t="shared" si="109"/>
        <v>6.280213116885242</v>
      </c>
      <c r="D776" s="19">
        <f t="shared" si="110"/>
        <v>34.61769726855376</v>
      </c>
      <c r="E776" s="18"/>
      <c r="F776" s="18"/>
      <c r="G776" s="18"/>
    </row>
    <row r="777" spans="1:7" ht="12.75">
      <c r="A777" s="19">
        <f t="shared" si="111"/>
        <v>534.608068068783</v>
      </c>
      <c r="B777" s="48">
        <f t="shared" si="108"/>
        <v>534.608068068783</v>
      </c>
      <c r="C777" s="19">
        <f t="shared" si="109"/>
        <v>6.281533895376915</v>
      </c>
      <c r="D777" s="19">
        <f t="shared" si="110"/>
        <v>34.628495669157864</v>
      </c>
      <c r="E777" s="18"/>
      <c r="F777" s="18"/>
      <c r="G777" s="18"/>
    </row>
    <row r="778" spans="1:7" ht="12.75">
      <c r="A778" s="19">
        <f t="shared" si="111"/>
        <v>535.5853508360512</v>
      </c>
      <c r="B778" s="48">
        <f t="shared" si="108"/>
        <v>535.5853508360512</v>
      </c>
      <c r="C778" s="19">
        <f t="shared" si="109"/>
        <v>6.283360262502068</v>
      </c>
      <c r="D778" s="19">
        <f t="shared" si="110"/>
        <v>34.643429032480825</v>
      </c>
      <c r="E778" s="18"/>
      <c r="F778" s="18"/>
      <c r="G778" s="18"/>
    </row>
    <row r="779" spans="1:7" ht="12.75">
      <c r="A779" s="19">
        <f t="shared" si="111"/>
        <v>536.8239456179806</v>
      </c>
      <c r="B779" s="48">
        <f t="shared" si="108"/>
        <v>536.8239456179806</v>
      </c>
      <c r="C779" s="19">
        <f t="shared" si="109"/>
        <v>6.285670192743747</v>
      </c>
      <c r="D779" s="19">
        <f t="shared" si="110"/>
        <v>34.66231855727203</v>
      </c>
      <c r="E779" s="18"/>
      <c r="F779" s="18"/>
      <c r="G779" s="18"/>
    </row>
    <row r="780" spans="1:7" ht="12.75">
      <c r="A780" s="19">
        <f t="shared" si="111"/>
        <v>538.3109249078858</v>
      </c>
      <c r="B780" s="48">
        <f t="shared" si="108"/>
        <v>538.3109249078858</v>
      </c>
      <c r="C780" s="19">
        <f t="shared" si="109"/>
        <v>6.2884363205641725</v>
      </c>
      <c r="D780" s="19">
        <f t="shared" si="110"/>
        <v>34.684942007823196</v>
      </c>
      <c r="E780" s="18"/>
      <c r="F780" s="18"/>
      <c r="G780" s="18"/>
    </row>
    <row r="781" spans="1:7" ht="12.75">
      <c r="A781" s="19">
        <f t="shared" si="111"/>
        <v>540.0310210096046</v>
      </c>
      <c r="B781" s="48">
        <f t="shared" si="108"/>
        <v>540.0310210096046</v>
      </c>
      <c r="C781" s="19">
        <f t="shared" si="109"/>
        <v>6.291626584222426</v>
      </c>
      <c r="D781" s="19">
        <f t="shared" si="110"/>
        <v>34.711038887761674</v>
      </c>
      <c r="E781" s="18"/>
      <c r="F781" s="18"/>
      <c r="G781" s="18"/>
    </row>
    <row r="782" spans="1:7" ht="12.75">
      <c r="A782" s="19">
        <f t="shared" si="111"/>
        <v>541.9669068567755</v>
      </c>
      <c r="B782" s="48">
        <f t="shared" si="108"/>
        <v>541.9669068567755</v>
      </c>
      <c r="C782" s="19">
        <f t="shared" si="109"/>
        <v>6.29520494211574</v>
      </c>
      <c r="D782" s="19">
        <f t="shared" si="110"/>
        <v>34.74031620129701</v>
      </c>
      <c r="E782" s="18"/>
      <c r="F782" s="18"/>
      <c r="G782" s="18"/>
    </row>
    <row r="783" spans="1:7" ht="12.75">
      <c r="A783" s="19">
        <f t="shared" si="111"/>
        <v>544.0994972534237</v>
      </c>
      <c r="B783" s="48">
        <f t="shared" si="108"/>
        <v>544.0994972534237</v>
      </c>
      <c r="C783" s="19">
        <f t="shared" si="109"/>
        <v>6.299132129494804</v>
      </c>
      <c r="D783" s="19">
        <f t="shared" si="110"/>
        <v>34.77245454525705</v>
      </c>
      <c r="E783" s="18"/>
      <c r="F783" s="18"/>
      <c r="G783" s="18"/>
    </row>
    <row r="784" spans="1:7" ht="12.75">
      <c r="A784" s="19">
        <f t="shared" si="111"/>
        <v>546.4082597796329</v>
      </c>
      <c r="B784" s="48">
        <f t="shared" si="108"/>
        <v>546.4082597796329</v>
      </c>
      <c r="C784" s="19">
        <f t="shared" si="109"/>
        <v>6.303366424869324</v>
      </c>
      <c r="D784" s="19">
        <f t="shared" si="110"/>
        <v>34.80711428660941</v>
      </c>
      <c r="E784" s="18"/>
      <c r="F784" s="18"/>
      <c r="G784" s="18"/>
    </row>
    <row r="785" spans="1:7" ht="12.75">
      <c r="A785" s="19">
        <f t="shared" si="111"/>
        <v>548.8715255619212</v>
      </c>
      <c r="B785" s="48">
        <f t="shared" si="108"/>
        <v>548.8715255619212</v>
      </c>
      <c r="C785" s="19">
        <f t="shared" si="109"/>
        <v>6.307864398753755</v>
      </c>
      <c r="D785" s="19">
        <f t="shared" si="110"/>
        <v>34.843941606404144</v>
      </c>
      <c r="E785" s="18"/>
      <c r="F785" s="18"/>
      <c r="G785" s="18"/>
    </row>
    <row r="786" spans="1:7" ht="12.75">
      <c r="A786" s="19">
        <f t="shared" si="111"/>
        <v>551.4667915105844</v>
      </c>
      <c r="B786" s="48">
        <f t="shared" si="108"/>
        <v>551.4667915105844</v>
      </c>
      <c r="C786" s="19">
        <f t="shared" si="109"/>
        <v>6.312581622031222</v>
      </c>
      <c r="D786" s="19">
        <f t="shared" si="110"/>
        <v>34.88257422766494</v>
      </c>
      <c r="E786" s="18"/>
      <c r="F786" s="18"/>
      <c r="G786" s="18"/>
    </row>
    <row r="787" spans="1:7" ht="12.75">
      <c r="A787" s="19">
        <f t="shared" si="111"/>
        <v>554.1710072883296</v>
      </c>
      <c r="B787" s="48">
        <f t="shared" si="108"/>
        <v>554.1710072883296</v>
      </c>
      <c r="C787" s="19">
        <f t="shared" si="109"/>
        <v>6.317473316531969</v>
      </c>
      <c r="D787" s="19">
        <f t="shared" si="110"/>
        <v>34.922646686922256</v>
      </c>
      <c r="E787" s="18"/>
      <c r="F787" s="18"/>
      <c r="G787" s="18"/>
    </row>
    <row r="788" spans="1:7" ht="12.75">
      <c r="A788" s="19">
        <f t="shared" si="111"/>
        <v>556.9608420209062</v>
      </c>
      <c r="B788" s="48">
        <f t="shared" si="108"/>
        <v>556.9608420209062</v>
      </c>
      <c r="C788" s="19">
        <f t="shared" si="109"/>
        <v>6.322494935877747</v>
      </c>
      <c r="D788" s="19">
        <f t="shared" si="110"/>
        <v>34.9637950524308</v>
      </c>
      <c r="E788" s="18"/>
      <c r="F788" s="18"/>
      <c r="G788" s="18"/>
    </row>
    <row r="789" spans="1:7" ht="12.75">
      <c r="A789" s="19">
        <f t="shared" si="111"/>
        <v>559.8129274462664</v>
      </c>
      <c r="B789" s="48">
        <f t="shared" si="108"/>
        <v>559.8129274462664</v>
      </c>
      <c r="C789" s="19">
        <f t="shared" si="109"/>
        <v>6.32760266978768</v>
      </c>
      <c r="D789" s="19">
        <f t="shared" si="110"/>
        <v>35.00566103308812</v>
      </c>
      <c r="E789" s="18"/>
      <c r="F789" s="18"/>
      <c r="G789" s="18"/>
    </row>
    <row r="790" spans="1:7" ht="12.75">
      <c r="A790" s="19">
        <f t="shared" si="111"/>
        <v>562.7040757179093</v>
      </c>
      <c r="B790" s="48">
        <f t="shared" si="108"/>
        <v>562.7040757179093</v>
      </c>
      <c r="C790" s="19">
        <f t="shared" si="109"/>
        <v>6.332753869558389</v>
      </c>
      <c r="D790" s="19">
        <f t="shared" si="110"/>
        <v>35.04789545814687</v>
      </c>
      <c r="E790" s="18"/>
      <c r="F790" s="18"/>
      <c r="G790" s="18"/>
    </row>
    <row r="791" spans="1:7" ht="12.75">
      <c r="A791" s="19">
        <f t="shared" si="111"/>
        <v>565.6114713650559</v>
      </c>
      <c r="B791" s="48">
        <f t="shared" si="108"/>
        <v>565.6114713650559</v>
      </c>
      <c r="C791" s="19">
        <f t="shared" si="109"/>
        <v>6.33790739613952</v>
      </c>
      <c r="D791" s="19">
        <f t="shared" si="110"/>
        <v>35.09016113752512</v>
      </c>
      <c r="E791" s="18"/>
      <c r="F791" s="18"/>
      <c r="G791" s="18"/>
    </row>
    <row r="792" spans="1:7" ht="12.75">
      <c r="A792" s="19">
        <f t="shared" si="111"/>
        <v>568.5128379379142</v>
      </c>
      <c r="B792" s="48">
        <f t="shared" si="108"/>
        <v>568.5128379379142</v>
      </c>
      <c r="C792" s="19">
        <f t="shared" si="109"/>
        <v>6.343023895060358</v>
      </c>
      <c r="D792" s="19">
        <f t="shared" si="110"/>
        <v>35.132135135327694</v>
      </c>
      <c r="E792" s="18"/>
      <c r="F792" s="18"/>
      <c r="G792" s="18"/>
    </row>
    <row r="793" spans="1:7" ht="12.75">
      <c r="A793" s="19">
        <f t="shared" si="111"/>
        <v>571.3865806303993</v>
      </c>
      <c r="B793" s="48">
        <f t="shared" si="108"/>
        <v>571.3865806303993</v>
      </c>
      <c r="C793" s="19">
        <f t="shared" si="109"/>
        <v>6.348066004449839</v>
      </c>
      <c r="D793" s="19">
        <f t="shared" si="110"/>
        <v>35.17351050528035</v>
      </c>
      <c r="E793" s="18"/>
      <c r="F793" s="18"/>
      <c r="G793" s="18"/>
    </row>
    <row r="794" spans="1:7" ht="12.75">
      <c r="A794" s="19">
        <f t="shared" si="111"/>
        <v>574.2119066955927</v>
      </c>
      <c r="B794" s="48">
        <f t="shared" si="108"/>
        <v>574.2119066955927</v>
      </c>
      <c r="C794" s="19">
        <f t="shared" si="109"/>
        <v>6.352998503618947</v>
      </c>
      <c r="D794" s="19">
        <f t="shared" si="110"/>
        <v>35.213997546825546</v>
      </c>
      <c r="E794" s="18"/>
      <c r="F794" s="18"/>
      <c r="G794" s="18"/>
    </row>
    <row r="795" spans="1:7" ht="12.75">
      <c r="A795" s="19">
        <f t="shared" si="111"/>
        <v>576.9689257837442</v>
      </c>
      <c r="B795" s="48">
        <f t="shared" si="108"/>
        <v>576.9689257837442</v>
      </c>
      <c r="C795" s="19">
        <f t="shared" si="109"/>
        <v>6.357788410263674</v>
      </c>
      <c r="D795" s="19">
        <f t="shared" si="110"/>
        <v>35.253324645590155</v>
      </c>
      <c r="E795" s="18"/>
      <c r="F795" s="18"/>
      <c r="G795" s="18"/>
    </row>
    <row r="796" spans="1:7" ht="12.75">
      <c r="A796" s="19">
        <f t="shared" si="111"/>
        <v>579.6387324770594</v>
      </c>
      <c r="B796" s="48">
        <f t="shared" si="108"/>
        <v>579.6387324770594</v>
      </c>
      <c r="C796" s="19">
        <f t="shared" si="109"/>
        <v>6.362405034433665</v>
      </c>
      <c r="D796" s="19">
        <f t="shared" si="110"/>
        <v>35.29123876287479</v>
      </c>
      <c r="E796" s="18"/>
      <c r="F796" s="18"/>
      <c r="G796" s="18"/>
    </row>
    <row r="797" spans="1:7" ht="12.75">
      <c r="A797" s="19">
        <f t="shared" si="111"/>
        <v>582.2034733088161</v>
      </c>
      <c r="B797" s="48">
        <f t="shared" si="108"/>
        <v>582.2034733088161</v>
      </c>
      <c r="C797" s="19">
        <f t="shared" si="109"/>
        <v>6.366819997128176</v>
      </c>
      <c r="D797" s="19">
        <f t="shared" si="110"/>
        <v>35.32750563677183</v>
      </c>
      <c r="E797" s="18"/>
      <c r="F797" s="18"/>
      <c r="G797" s="18"/>
    </row>
    <row r="798" spans="1:7" ht="12.75">
      <c r="A798" s="19">
        <f t="shared" si="111"/>
        <v>584.6464004723155</v>
      </c>
      <c r="B798" s="48">
        <f t="shared" si="108"/>
        <v>584.6464004723155</v>
      </c>
      <c r="C798" s="19">
        <f t="shared" si="109"/>
        <v>6.3710072208450885</v>
      </c>
      <c r="D798" s="19">
        <f t="shared" si="110"/>
        <v>35.36190975342867</v>
      </c>
      <c r="E798" s="18"/>
      <c r="F798" s="18"/>
      <c r="G798" s="18"/>
    </row>
    <row r="799" spans="1:7" ht="12.75">
      <c r="A799" s="19">
        <f t="shared" si="111"/>
        <v>586.9519142790606</v>
      </c>
      <c r="B799" s="48">
        <f t="shared" si="108"/>
        <v>586.9519142790606</v>
      </c>
      <c r="C799" s="19">
        <f t="shared" si="109"/>
        <v>6.374942898719776</v>
      </c>
      <c r="D799" s="19">
        <f t="shared" si="110"/>
        <v>35.39425414162552</v>
      </c>
      <c r="E799" s="18"/>
      <c r="F799" s="18"/>
      <c r="G799" s="18"/>
    </row>
    <row r="800" spans="1:7" ht="12.75">
      <c r="A800" s="19">
        <f t="shared" si="111"/>
        <v>589.1055962406899</v>
      </c>
      <c r="B800" s="48">
        <f t="shared" si="108"/>
        <v>589.1055962406899</v>
      </c>
      <c r="C800" s="19">
        <f t="shared" si="109"/>
        <v>6.378605448127216</v>
      </c>
      <c r="D800" s="19">
        <f t="shared" si="110"/>
        <v>35.42436003785819</v>
      </c>
      <c r="E800" s="18"/>
      <c r="F800" s="18"/>
      <c r="G800" s="18"/>
    </row>
    <row r="801" spans="1:7" ht="12.75">
      <c r="A801" s="19">
        <f t="shared" si="111"/>
        <v>591.0942344454272</v>
      </c>
      <c r="B801" s="48">
        <f t="shared" si="108"/>
        <v>591.0942344454272</v>
      </c>
      <c r="C801" s="19">
        <f t="shared" si="109"/>
        <v>6.381975453841673</v>
      </c>
      <c r="D801" s="19">
        <f t="shared" si="110"/>
        <v>35.452066462979296</v>
      </c>
      <c r="E801" s="18"/>
      <c r="F801" s="18"/>
      <c r="G801" s="18"/>
    </row>
    <row r="802" spans="1:7" ht="12.75">
      <c r="A802" s="19">
        <f t="shared" si="111"/>
        <v>592.9058426916976</v>
      </c>
      <c r="B802" s="48">
        <f t="shared" si="108"/>
        <v>592.9058426916976</v>
      </c>
      <c r="C802" s="19">
        <f t="shared" si="109"/>
        <v>6.385035605095021</v>
      </c>
      <c r="D802" s="19">
        <f t="shared" si="110"/>
        <v>35.47722974548889</v>
      </c>
      <c r="E802" s="18"/>
      <c r="F802" s="18"/>
      <c r="G802" s="18"/>
    </row>
    <row r="803" spans="1:7" ht="12.75">
      <c r="A803" s="19">
        <f t="shared" si="111"/>
        <v>594.5296746393437</v>
      </c>
      <c r="B803" s="48">
        <f t="shared" si="108"/>
        <v>594.5296746393437</v>
      </c>
      <c r="C803" s="19">
        <f t="shared" si="109"/>
        <v>6.387770630174166</v>
      </c>
      <c r="D803" s="19">
        <f t="shared" si="110"/>
        <v>35.499723020997465</v>
      </c>
      <c r="E803" s="18"/>
      <c r="F803" s="18"/>
      <c r="G803" s="18"/>
    </row>
    <row r="804" spans="1:7" ht="12.75">
      <c r="A804" s="19">
        <f t="shared" si="111"/>
        <v>595.9562340489332</v>
      </c>
      <c r="B804" s="48">
        <f t="shared" si="108"/>
        <v>595.9562340489332</v>
      </c>
      <c r="C804" s="19">
        <f t="shared" si="109"/>
        <v>6.3901672315652265</v>
      </c>
      <c r="D804" s="19">
        <f t="shared" si="110"/>
        <v>35.51943573233453</v>
      </c>
      <c r="E804" s="18"/>
      <c r="F804" s="18"/>
      <c r="G804" s="18"/>
    </row>
    <row r="805" spans="1:7" ht="12.75">
      <c r="A805" s="19">
        <f t="shared" si="111"/>
        <v>597.1772820057884</v>
      </c>
      <c r="B805" s="48">
        <f t="shared" si="108"/>
        <v>597.1772820057884</v>
      </c>
      <c r="C805" s="19">
        <f t="shared" si="109"/>
        <v>6.392214024093822</v>
      </c>
      <c r="D805" s="19">
        <f t="shared" si="110"/>
        <v>35.53627315030389</v>
      </c>
      <c r="E805" s="18"/>
      <c r="F805" s="18"/>
      <c r="G805" s="18"/>
    </row>
    <row r="806" spans="1:7" ht="12.75">
      <c r="A806" s="19">
        <f t="shared" si="111"/>
        <v>598.1858418689912</v>
      </c>
      <c r="B806" s="48">
        <f t="shared" si="108"/>
        <v>598.1858418689912</v>
      </c>
      <c r="C806" s="19">
        <f t="shared" si="109"/>
        <v>6.393901478027078</v>
      </c>
      <c r="D806" s="19">
        <f t="shared" si="110"/>
        <v>35.55015593119501</v>
      </c>
      <c r="E806" s="18"/>
      <c r="F806" s="18"/>
      <c r="G806" s="18"/>
    </row>
    <row r="807" spans="1:7" ht="12.75">
      <c r="A807" s="19">
        <f t="shared" si="111"/>
        <v>598.9762025468357</v>
      </c>
      <c r="B807" s="48">
        <f t="shared" si="108"/>
        <v>598.9762025468357</v>
      </c>
      <c r="C807" s="19">
        <f t="shared" si="109"/>
        <v>6.395221868689911</v>
      </c>
      <c r="D807" s="19">
        <f t="shared" si="110"/>
        <v>35.56101972382254</v>
      </c>
      <c r="E807" s="18"/>
      <c r="F807" s="18"/>
      <c r="G807" s="18"/>
    </row>
    <row r="808" spans="1:7" ht="12.75">
      <c r="A808" s="19">
        <f t="shared" si="111"/>
        <v>599.5439205777056</v>
      </c>
      <c r="B808" s="48">
        <f t="shared" si="108"/>
        <v>599.5439205777056</v>
      </c>
      <c r="C808" s="19">
        <f t="shared" si="109"/>
        <v>6.3961692337985605</v>
      </c>
      <c r="D808" s="19">
        <f t="shared" si="110"/>
        <v>35.56881483602642</v>
      </c>
      <c r="E808" s="18"/>
      <c r="F808" s="18"/>
      <c r="G808" s="18"/>
    </row>
    <row r="809" spans="1:7" ht="12.75">
      <c r="A809" s="19">
        <f t="shared" si="111"/>
        <v>599.8858213876274</v>
      </c>
      <c r="B809" s="48">
        <f t="shared" si="108"/>
        <v>599.8858213876274</v>
      </c>
      <c r="C809" s="19">
        <f t="shared" si="109"/>
        <v>6.396739339419956</v>
      </c>
      <c r="D809" s="19">
        <f t="shared" si="110"/>
        <v>35.57350596816151</v>
      </c>
      <c r="E809" s="18"/>
      <c r="F809" s="18"/>
      <c r="G809" s="18"/>
    </row>
    <row r="810" spans="1:7" ht="12.75">
      <c r="A810" s="19">
        <f t="shared" si="111"/>
        <v>600.0000000130708</v>
      </c>
      <c r="B810" s="48">
        <f t="shared" si="108"/>
        <v>600.0000000130708</v>
      </c>
      <c r="C810" s="19">
        <f t="shared" si="109"/>
        <v>6.396929655237931</v>
      </c>
      <c r="D810" s="19">
        <f t="shared" si="110"/>
        <v>35.57507201923584</v>
      </c>
      <c r="E810" s="18"/>
      <c r="F810" s="18"/>
      <c r="G810" s="18"/>
    </row>
    <row r="811" spans="1:7" ht="12.75">
      <c r="A811" s="19">
        <f>S60</f>
        <v>599.9999998059817</v>
      </c>
      <c r="B811" s="48">
        <f t="shared" si="108"/>
        <v>599.9999998059817</v>
      </c>
      <c r="C811" s="19">
        <f t="shared" si="109"/>
        <v>6.396929654892783</v>
      </c>
      <c r="D811" s="19">
        <f aca="true" t="shared" si="112" ref="D811:D847">S101</f>
        <v>35.5750720163957</v>
      </c>
      <c r="E811" s="18"/>
      <c r="F811" s="18"/>
      <c r="G811" s="18"/>
    </row>
    <row r="812" spans="1:7" ht="12.75">
      <c r="A812" s="19">
        <f>S61</f>
        <v>600.1409040178089</v>
      </c>
      <c r="B812" s="48">
        <f t="shared" si="108"/>
        <v>600.1409040178089</v>
      </c>
      <c r="C812" s="19">
        <f t="shared" si="109"/>
        <v>6.397164467675225</v>
      </c>
      <c r="D812" s="19">
        <f t="shared" si="112"/>
        <v>35.57700424109506</v>
      </c>
      <c r="E812" s="18"/>
      <c r="F812" s="18"/>
      <c r="G812" s="18"/>
    </row>
    <row r="813" spans="1:7" ht="12.75">
      <c r="A813" s="19">
        <f aca="true" t="shared" si="113" ref="A813:A847">S62</f>
        <v>600.5621491282948</v>
      </c>
      <c r="B813" s="48">
        <f t="shared" si="108"/>
        <v>600.5621491282948</v>
      </c>
      <c r="C813" s="19">
        <f t="shared" si="109"/>
        <v>6.397866131798864</v>
      </c>
      <c r="D813" s="19">
        <f t="shared" si="112"/>
        <v>35.582778228934274</v>
      </c>
      <c r="E813" s="18"/>
      <c r="F813" s="18"/>
      <c r="G813" s="18"/>
    </row>
    <row r="814" spans="1:7" ht="12.75">
      <c r="A814" s="19">
        <f t="shared" si="113"/>
        <v>601.2593631080091</v>
      </c>
      <c r="B814" s="48">
        <f t="shared" si="108"/>
        <v>601.2593631080091</v>
      </c>
      <c r="C814" s="19">
        <f t="shared" si="109"/>
        <v>6.3990263940355305</v>
      </c>
      <c r="D814" s="19">
        <f t="shared" si="112"/>
        <v>35.59232648392392</v>
      </c>
      <c r="E814" s="18"/>
      <c r="F814" s="18"/>
      <c r="G814" s="18"/>
    </row>
    <row r="815" spans="1:7" ht="12.75">
      <c r="A815" s="19">
        <f t="shared" si="113"/>
        <v>602.2253529777671</v>
      </c>
      <c r="B815" s="48">
        <f t="shared" si="108"/>
        <v>602.2253529777671</v>
      </c>
      <c r="C815" s="19">
        <f t="shared" si="109"/>
        <v>6.400631715755528</v>
      </c>
      <c r="D815" s="19">
        <f t="shared" si="112"/>
        <v>35.60553826817554</v>
      </c>
      <c r="E815" s="18"/>
      <c r="F815" s="18"/>
      <c r="G815" s="18"/>
    </row>
    <row r="816" spans="1:7" ht="12.75">
      <c r="A816" s="19">
        <f t="shared" si="113"/>
        <v>603.4502416821632</v>
      </c>
      <c r="B816" s="48">
        <f t="shared" si="108"/>
        <v>603.4502416821632</v>
      </c>
      <c r="C816" s="19">
        <f t="shared" si="109"/>
        <v>6.402663587564553</v>
      </c>
      <c r="D816" s="19">
        <f t="shared" si="112"/>
        <v>35.62226215091605</v>
      </c>
      <c r="E816" s="18"/>
      <c r="F816" s="18"/>
      <c r="G816" s="18"/>
    </row>
    <row r="817" spans="1:7" ht="12.75">
      <c r="A817" s="19">
        <f t="shared" si="113"/>
        <v>604.9216510010972</v>
      </c>
      <c r="B817" s="48">
        <f t="shared" si="108"/>
        <v>604.9216510010972</v>
      </c>
      <c r="C817" s="19">
        <f t="shared" si="109"/>
        <v>6.405098947167146</v>
      </c>
      <c r="D817" s="19">
        <f t="shared" si="112"/>
        <v>35.64230939503493</v>
      </c>
      <c r="E817" s="18"/>
      <c r="F817" s="18"/>
      <c r="G817" s="18"/>
    </row>
    <row r="818" spans="1:7" ht="12.75">
      <c r="A818" s="19">
        <f t="shared" si="113"/>
        <v>606.6249230904825</v>
      </c>
      <c r="B818" s="48">
        <f t="shared" si="108"/>
        <v>606.6249230904825</v>
      </c>
      <c r="C818" s="19">
        <f t="shared" si="109"/>
        <v>6.407910680942734</v>
      </c>
      <c r="D818" s="19">
        <f t="shared" si="112"/>
        <v>35.66545802419463</v>
      </c>
      <c r="E818" s="18"/>
      <c r="F818" s="18"/>
      <c r="G818" s="18"/>
    </row>
    <row r="819" spans="1:7" ht="12.75">
      <c r="A819" s="19">
        <f t="shared" si="113"/>
        <v>608.5433719513903</v>
      </c>
      <c r="B819" s="48">
        <f t="shared" si="108"/>
        <v>608.5433719513903</v>
      </c>
      <c r="C819" s="19">
        <f t="shared" si="109"/>
        <v>6.411068186718061</v>
      </c>
      <c r="D819" s="19">
        <f t="shared" si="112"/>
        <v>35.69145738920121</v>
      </c>
      <c r="E819" s="18"/>
      <c r="F819" s="18"/>
      <c r="G819" s="18"/>
    </row>
    <row r="820" spans="1:7" ht="12.75">
      <c r="A820" s="19">
        <f t="shared" si="113"/>
        <v>610.6585556456713</v>
      </c>
      <c r="B820" s="48">
        <f t="shared" si="108"/>
        <v>610.6585556456713</v>
      </c>
      <c r="C820" s="19">
        <f t="shared" si="109"/>
        <v>6.414537974238135</v>
      </c>
      <c r="D820" s="19">
        <f t="shared" si="112"/>
        <v>35.72003304426514</v>
      </c>
      <c r="E820" s="18"/>
      <c r="F820" s="18"/>
      <c r="G820" s="18"/>
    </row>
    <row r="821" spans="1:7" ht="12.75">
      <c r="A821" s="19">
        <f t="shared" si="113"/>
        <v>612.9505601817592</v>
      </c>
      <c r="B821" s="48">
        <f t="shared" si="108"/>
        <v>612.9505601817592</v>
      </c>
      <c r="C821" s="19">
        <f t="shared" si="109"/>
        <v>6.418284280451605</v>
      </c>
      <c r="D821" s="19">
        <f t="shared" si="112"/>
        <v>35.75089174852114</v>
      </c>
      <c r="E821" s="18"/>
      <c r="F821" s="18"/>
      <c r="G821" s="18"/>
    </row>
    <row r="822" spans="1:7" ht="12.75">
      <c r="A822" s="19">
        <f t="shared" si="113"/>
        <v>615.3982866031446</v>
      </c>
      <c r="B822" s="48">
        <f t="shared" si="108"/>
        <v>615.3982866031446</v>
      </c>
      <c r="C822" s="19">
        <f t="shared" si="109"/>
        <v>6.42226967868378</v>
      </c>
      <c r="D822" s="19">
        <f t="shared" si="112"/>
        <v>35.78372642371643</v>
      </c>
      <c r="E822" s="18"/>
      <c r="F822" s="18"/>
      <c r="G822" s="18"/>
    </row>
    <row r="823" spans="1:7" ht="12.75">
      <c r="A823" s="19">
        <f t="shared" si="113"/>
        <v>617.9797338056482</v>
      </c>
      <c r="B823" s="48">
        <f aca="true" t="shared" si="114" ref="B823:B847">IF(A823&lt;$C$180,$C$180,A823)</f>
        <v>617.9797338056482</v>
      </c>
      <c r="C823" s="19">
        <f aca="true" t="shared" si="115" ref="C823:C847">LN(B823)</f>
        <v>6.426455663725238</v>
      </c>
      <c r="D823" s="19">
        <f t="shared" si="112"/>
        <v>35.81822092255862</v>
      </c>
      <c r="E823" s="18"/>
      <c r="F823" s="18"/>
      <c r="G823" s="18"/>
    </row>
    <row r="824" spans="1:7" ht="12.75">
      <c r="A824" s="19">
        <f t="shared" si="113"/>
        <v>620.6722708539847</v>
      </c>
      <c r="B824" s="48">
        <f t="shared" si="114"/>
        <v>620.6722708539847</v>
      </c>
      <c r="C824" s="19">
        <f t="shared" si="115"/>
        <v>6.430803198431014</v>
      </c>
      <c r="D824" s="19">
        <f t="shared" si="112"/>
        <v>35.85405449076238</v>
      </c>
      <c r="E824" s="18"/>
      <c r="F824" s="18"/>
      <c r="G824" s="18"/>
    </row>
    <row r="825" spans="1:7" ht="12.75">
      <c r="A825" s="19">
        <f t="shared" si="113"/>
        <v>623.4528939316558</v>
      </c>
      <c r="B825" s="48">
        <f t="shared" si="114"/>
        <v>623.4528939316558</v>
      </c>
      <c r="C825" s="19">
        <f t="shared" si="115"/>
        <v>6.435273211234141</v>
      </c>
      <c r="D825" s="19">
        <f t="shared" si="112"/>
        <v>35.89090583637945</v>
      </c>
      <c r="E825" s="18"/>
      <c r="F825" s="18"/>
      <c r="G825" s="18"/>
    </row>
    <row r="826" spans="1:7" ht="12.75">
      <c r="A826" s="19">
        <f t="shared" si="113"/>
        <v>626.2984644257633</v>
      </c>
      <c r="B826" s="48">
        <f t="shared" si="114"/>
        <v>626.2984644257633</v>
      </c>
      <c r="C826" s="19">
        <f t="shared" si="115"/>
        <v>6.4398270377093665</v>
      </c>
      <c r="D826" s="19">
        <f t="shared" si="112"/>
        <v>35.92845674998779</v>
      </c>
      <c r="E826" s="18"/>
      <c r="F826" s="18"/>
      <c r="G826" s="18"/>
    </row>
    <row r="827" spans="1:7" ht="12.75">
      <c r="A827" s="19">
        <f t="shared" si="113"/>
        <v>629.1859259288341</v>
      </c>
      <c r="B827" s="48">
        <f t="shared" si="114"/>
        <v>629.1859259288341</v>
      </c>
      <c r="C827" s="19">
        <f t="shared" si="115"/>
        <v>6.4444268027343865</v>
      </c>
      <c r="D827" s="19">
        <f t="shared" si="112"/>
        <v>35.966395246787854</v>
      </c>
      <c r="E827" s="18"/>
      <c r="F827" s="18"/>
      <c r="G827" s="18"/>
    </row>
    <row r="828" spans="1:7" ht="12.75">
      <c r="A828" s="19">
        <f t="shared" si="113"/>
        <v>632.0924990705769</v>
      </c>
      <c r="B828" s="48">
        <f t="shared" si="114"/>
        <v>632.0924990705769</v>
      </c>
      <c r="C828" s="19">
        <f t="shared" si="115"/>
        <v>6.449035742726269</v>
      </c>
      <c r="D828" s="19">
        <f t="shared" si="112"/>
        <v>36.004418225311014</v>
      </c>
      <c r="E828" s="18"/>
      <c r="F828" s="18"/>
      <c r="G828" s="18"/>
    </row>
    <row r="829" spans="1:7" ht="12.75">
      <c r="A829" s="19">
        <f t="shared" si="113"/>
        <v>634.9958540373636</v>
      </c>
      <c r="B829" s="48">
        <f t="shared" si="114"/>
        <v>634.9958540373636</v>
      </c>
      <c r="C829" s="19">
        <f t="shared" si="115"/>
        <v>6.45361846979636</v>
      </c>
      <c r="D829" s="19">
        <f t="shared" si="112"/>
        <v>36.04223365660192</v>
      </c>
      <c r="E829" s="18"/>
      <c r="F829" s="18"/>
      <c r="G829" s="18"/>
    </row>
    <row r="830" spans="1:7" ht="12.75">
      <c r="A830" s="19">
        <f t="shared" si="113"/>
        <v>637.874261383586</v>
      </c>
      <c r="B830" s="48">
        <f t="shared" si="114"/>
        <v>637.874261383586</v>
      </c>
      <c r="C830" s="19">
        <f t="shared" si="115"/>
        <v>6.458141181450619</v>
      </c>
      <c r="D830" s="19">
        <f t="shared" si="112"/>
        <v>36.079562332242034</v>
      </c>
      <c r="E830" s="18"/>
      <c r="F830" s="18"/>
      <c r="G830" s="18"/>
    </row>
    <row r="831" spans="1:7" ht="12.75">
      <c r="A831" s="19">
        <f t="shared" si="113"/>
        <v>640.7067222917987</v>
      </c>
      <c r="B831" s="48">
        <f t="shared" si="114"/>
        <v>640.7067222917987</v>
      </c>
      <c r="C831" s="19">
        <f t="shared" si="115"/>
        <v>6.462571820695129</v>
      </c>
      <c r="D831" s="19">
        <f t="shared" si="112"/>
        <v>36.11613920967136</v>
      </c>
      <c r="E831" s="18"/>
      <c r="F831" s="18"/>
      <c r="G831" s="18"/>
    </row>
    <row r="832" spans="1:7" ht="12.75">
      <c r="A832" s="19">
        <f t="shared" si="113"/>
        <v>643.4730798153387</v>
      </c>
      <c r="B832" s="48">
        <f t="shared" si="114"/>
        <v>643.4730798153387</v>
      </c>
      <c r="C832" s="19">
        <f t="shared" si="115"/>
        <v>6.466880192152317</v>
      </c>
      <c r="D832" s="19">
        <f t="shared" si="112"/>
        <v>36.151714399441786</v>
      </c>
      <c r="E832" s="18"/>
      <c r="F832" s="18"/>
      <c r="G832" s="18"/>
    </row>
    <row r="833" spans="1:7" ht="12.75">
      <c r="A833" s="19">
        <f t="shared" si="113"/>
        <v>646.1541128625829</v>
      </c>
      <c r="B833" s="48">
        <f t="shared" si="114"/>
        <v>646.1541128625829</v>
      </c>
      <c r="C833" s="19">
        <f t="shared" si="115"/>
        <v>6.471038040133304</v>
      </c>
      <c r="D833" s="19">
        <f t="shared" si="112"/>
        <v>36.1860538419385</v>
      </c>
      <c r="E833" s="18"/>
      <c r="F833" s="18"/>
      <c r="G833" s="18"/>
    </row>
    <row r="834" spans="1:7" ht="12.75">
      <c r="A834" s="19">
        <f t="shared" si="113"/>
        <v>648.73161478391</v>
      </c>
      <c r="B834" s="48">
        <f t="shared" si="114"/>
        <v>648.73161478391</v>
      </c>
      <c r="C834" s="19">
        <f t="shared" si="115"/>
        <v>6.475019094631762</v>
      </c>
      <c r="D834" s="19">
        <f t="shared" si="112"/>
        <v>36.21893972142108</v>
      </c>
      <c r="E834" s="18"/>
      <c r="F834" s="18"/>
      <c r="G834" s="18"/>
    </row>
    <row r="835" spans="1:7" ht="12.75">
      <c r="A835" s="19">
        <f t="shared" si="113"/>
        <v>651.1884584284251</v>
      </c>
      <c r="B835" s="48">
        <f t="shared" si="114"/>
        <v>651.1884584284251</v>
      </c>
      <c r="C835" s="19">
        <f t="shared" si="115"/>
        <v>6.478799090987693</v>
      </c>
      <c r="D835" s="19">
        <f t="shared" si="112"/>
        <v>36.25017066362504</v>
      </c>
      <c r="E835" s="18"/>
      <c r="F835" s="18"/>
      <c r="G835" s="18"/>
    </row>
    <row r="836" spans="1:7" ht="12.75">
      <c r="A836" s="19">
        <f t="shared" si="113"/>
        <v>653.5086494730307</v>
      </c>
      <c r="B836" s="48">
        <f t="shared" si="114"/>
        <v>653.5086494730307</v>
      </c>
      <c r="C836" s="19">
        <f t="shared" si="115"/>
        <v>6.482355768589588</v>
      </c>
      <c r="D836" s="19">
        <f t="shared" si="112"/>
        <v>36.27956176021887</v>
      </c>
      <c r="E836" s="18"/>
      <c r="F836" s="18"/>
      <c r="G836" s="18"/>
    </row>
    <row r="837" spans="1:7" ht="12.75">
      <c r="A837" s="19">
        <f t="shared" si="113"/>
        <v>655.6773697135758</v>
      </c>
      <c r="B837" s="48">
        <f t="shared" si="114"/>
        <v>655.6773697135758</v>
      </c>
      <c r="C837" s="19">
        <f t="shared" si="115"/>
        <v>6.485668853502676</v>
      </c>
      <c r="D837" s="19">
        <f t="shared" si="112"/>
        <v>36.30694445963166</v>
      </c>
      <c r="E837" s="18"/>
      <c r="F837" s="18"/>
      <c r="G837" s="18"/>
    </row>
    <row r="838" spans="1:7" ht="12.75">
      <c r="A838" s="19">
        <f t="shared" si="113"/>
        <v>657.6810118647481</v>
      </c>
      <c r="B838" s="48">
        <f t="shared" si="114"/>
        <v>657.6810118647481</v>
      </c>
      <c r="C838" s="19">
        <f t="shared" si="115"/>
        <v>6.48872002937929</v>
      </c>
      <c r="D838" s="19">
        <f t="shared" si="112"/>
        <v>36.33216635955309</v>
      </c>
      <c r="E838" s="18"/>
      <c r="F838" s="18"/>
      <c r="G838" s="18"/>
    </row>
    <row r="839" spans="1:7" ht="12.75">
      <c r="A839" s="19">
        <f t="shared" si="113"/>
        <v>659.5072072564207</v>
      </c>
      <c r="B839" s="48">
        <f t="shared" si="114"/>
        <v>659.5072072564207</v>
      </c>
      <c r="C839" s="19">
        <f t="shared" si="115"/>
        <v>6.491492900462205</v>
      </c>
      <c r="D839" s="19">
        <f t="shared" si="112"/>
        <v>36.35509093206467</v>
      </c>
      <c r="E839" s="18"/>
      <c r="F839" s="18"/>
      <c r="G839" s="18"/>
    </row>
    <row r="840" spans="1:7" ht="12.75">
      <c r="A840" s="19">
        <f t="shared" si="113"/>
        <v>661.1448476500818</v>
      </c>
      <c r="B840" s="48">
        <f t="shared" si="114"/>
        <v>661.1448476500818</v>
      </c>
      <c r="C840" s="19">
        <f t="shared" si="115"/>
        <v>6.493972949960415</v>
      </c>
      <c r="D840" s="19">
        <f t="shared" si="112"/>
        <v>36.375597208109056</v>
      </c>
      <c r="E840" s="18"/>
      <c r="F840" s="18"/>
      <c r="G840" s="18"/>
    </row>
    <row r="841" spans="1:7" ht="12.75">
      <c r="A841" s="19">
        <f t="shared" si="113"/>
        <v>662.5841022372745</v>
      </c>
      <c r="B841" s="48">
        <f t="shared" si="114"/>
        <v>662.5841022372745</v>
      </c>
      <c r="C841" s="19">
        <f t="shared" si="115"/>
        <v>6.496147496576562</v>
      </c>
      <c r="D841" s="19">
        <f t="shared" si="112"/>
        <v>36.393579443987356</v>
      </c>
      <c r="E841" s="18"/>
      <c r="F841" s="18"/>
      <c r="G841" s="18"/>
    </row>
    <row r="842" spans="1:7" ht="12.75">
      <c r="A842" s="19">
        <f t="shared" si="113"/>
        <v>663.8164307277534</v>
      </c>
      <c r="B842" s="48">
        <f t="shared" si="114"/>
        <v>663.8164307277534</v>
      </c>
      <c r="C842" s="19">
        <f t="shared" si="115"/>
        <v>6.498005651507034</v>
      </c>
      <c r="D842" s="19">
        <f t="shared" si="112"/>
        <v>36.40894678888078</v>
      </c>
      <c r="E842" s="18"/>
      <c r="F842" s="18"/>
      <c r="G842" s="18"/>
    </row>
    <row r="843" spans="1:7" ht="12.75">
      <c r="A843" s="19">
        <f t="shared" si="113"/>
        <v>664.8345932911368</v>
      </c>
      <c r="B843" s="48">
        <f t="shared" si="114"/>
        <v>664.8345932911368</v>
      </c>
      <c r="C843" s="19">
        <f t="shared" si="115"/>
        <v>6.499538277823919</v>
      </c>
      <c r="D843" s="19">
        <f t="shared" si="112"/>
        <v>36.42162296906229</v>
      </c>
      <c r="E843" s="18"/>
      <c r="F843" s="18"/>
      <c r="G843" s="18"/>
    </row>
    <row r="844" spans="1:7" ht="12.75">
      <c r="A844" s="19">
        <f t="shared" si="113"/>
        <v>665.6326579836691</v>
      </c>
      <c r="B844" s="48">
        <f t="shared" si="114"/>
        <v>665.6326579836691</v>
      </c>
      <c r="C844" s="19">
        <f t="shared" si="115"/>
        <v>6.5007379537836</v>
      </c>
      <c r="D844" s="19">
        <f t="shared" si="112"/>
        <v>36.43154600150505</v>
      </c>
      <c r="E844" s="18"/>
      <c r="F844" s="18"/>
      <c r="G844" s="18"/>
    </row>
    <row r="845" spans="1:7" ht="12.75">
      <c r="A845" s="19">
        <f t="shared" si="113"/>
        <v>666.2060061711519</v>
      </c>
      <c r="B845" s="48">
        <f t="shared" si="114"/>
        <v>666.2060061711519</v>
      </c>
      <c r="C845" s="19">
        <f t="shared" si="115"/>
        <v>6.501598941286565</v>
      </c>
      <c r="D845" s="19">
        <f t="shared" si="112"/>
        <v>36.438667946984864</v>
      </c>
      <c r="E845" s="18"/>
      <c r="F845" s="18"/>
      <c r="G845" s="18"/>
    </row>
    <row r="846" spans="1:7" ht="12.75">
      <c r="A846" s="19">
        <f t="shared" si="113"/>
        <v>666.5513363497997</v>
      </c>
      <c r="B846" s="48">
        <f t="shared" si="114"/>
        <v>666.5513363497997</v>
      </c>
      <c r="C846" s="19">
        <f t="shared" si="115"/>
        <v>6.502117160433229</v>
      </c>
      <c r="D846" s="19">
        <f t="shared" si="112"/>
        <v>36.44295471048416</v>
      </c>
      <c r="E846" s="18"/>
      <c r="F846" s="18"/>
      <c r="G846" s="18"/>
    </row>
    <row r="847" spans="1:7" ht="12.75">
      <c r="A847" s="19">
        <f t="shared" si="113"/>
        <v>666.6666666833955</v>
      </c>
      <c r="B847" s="48">
        <f t="shared" si="114"/>
        <v>666.6666666833955</v>
      </c>
      <c r="C847" s="19">
        <f t="shared" si="115"/>
        <v>6.502290170899066</v>
      </c>
      <c r="D847" s="19">
        <f t="shared" si="112"/>
        <v>36.44438589488596</v>
      </c>
      <c r="E847" s="18"/>
      <c r="F847" s="18"/>
      <c r="G847" s="18"/>
    </row>
  </sheetData>
  <mergeCells count="18">
    <mergeCell ref="A1:S1"/>
    <mergeCell ref="H6:I6"/>
    <mergeCell ref="H7:I7"/>
    <mergeCell ref="H11:I11"/>
    <mergeCell ref="D11:E11"/>
    <mergeCell ref="H8:I8"/>
    <mergeCell ref="H9:I9"/>
    <mergeCell ref="H10:I10"/>
    <mergeCell ref="H5:J5"/>
    <mergeCell ref="A11:C11"/>
    <mergeCell ref="A17:A18"/>
    <mergeCell ref="A58:A59"/>
    <mergeCell ref="A99:A100"/>
    <mergeCell ref="A140:A141"/>
    <mergeCell ref="A13:C13"/>
    <mergeCell ref="D13:E13"/>
    <mergeCell ref="D12:E12"/>
    <mergeCell ref="A12:C12"/>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AD847"/>
  <sheetViews>
    <sheetView zoomScale="75" zoomScaleNormal="75" workbookViewId="0" topLeftCell="A1">
      <selection activeCell="S2" sqref="S2"/>
    </sheetView>
  </sheetViews>
  <sheetFormatPr defaultColWidth="9.140625" defaultRowHeight="12.75"/>
  <cols>
    <col min="1" max="1" width="18.7109375" style="17" customWidth="1"/>
    <col min="2" max="2" width="11.7109375" style="17" customWidth="1"/>
    <col min="3" max="3" width="10.421875" style="17" customWidth="1"/>
    <col min="4" max="4" width="9.7109375" style="17" customWidth="1"/>
    <col min="5" max="19" width="8.57421875" style="17" customWidth="1"/>
    <col min="20" max="28" width="9.140625" style="17" customWidth="1"/>
    <col min="29" max="30" width="10.421875" style="17" customWidth="1"/>
    <col min="31" max="16384" width="9.140625" style="17" customWidth="1"/>
  </cols>
  <sheetData>
    <row r="1" spans="1:19" ht="27.75" customHeight="1">
      <c r="A1" s="80" t="s">
        <v>46</v>
      </c>
      <c r="B1" s="80"/>
      <c r="C1" s="80"/>
      <c r="D1" s="80"/>
      <c r="E1" s="80"/>
      <c r="F1" s="80"/>
      <c r="G1" s="80"/>
      <c r="H1" s="80"/>
      <c r="I1" s="80"/>
      <c r="J1" s="80"/>
      <c r="K1" s="80"/>
      <c r="L1" s="80"/>
      <c r="M1" s="80"/>
      <c r="N1" s="80"/>
      <c r="O1" s="80"/>
      <c r="P1" s="80"/>
      <c r="Q1" s="80"/>
      <c r="R1" s="80"/>
      <c r="S1" s="80"/>
    </row>
    <row r="2" spans="20:24" ht="13.5" thickBot="1">
      <c r="T2" s="18"/>
      <c r="U2" s="18"/>
      <c r="V2" s="18"/>
      <c r="W2" s="18"/>
      <c r="X2" s="18"/>
    </row>
    <row r="3" spans="1:24" ht="12.75">
      <c r="A3" s="22" t="s">
        <v>54</v>
      </c>
      <c r="B3" s="23"/>
      <c r="C3" s="68">
        <f>'Echo-Geometry-Forward'!C3</f>
        <v>10</v>
      </c>
      <c r="D3" s="24" t="s">
        <v>48</v>
      </c>
      <c r="T3" s="18"/>
      <c r="U3" s="18"/>
      <c r="V3" s="18"/>
      <c r="W3" s="18"/>
      <c r="X3" s="18"/>
    </row>
    <row r="4" spans="1:24" ht="13.5" thickBot="1">
      <c r="A4" s="25" t="s">
        <v>55</v>
      </c>
      <c r="B4" s="26"/>
      <c r="C4" s="69">
        <f>'Echo-Geometry-Forward'!C4</f>
        <v>0.1</v>
      </c>
      <c r="D4" s="27"/>
      <c r="T4" s="18"/>
      <c r="U4" s="12"/>
      <c r="V4" s="18"/>
      <c r="W4" s="18"/>
      <c r="X4" s="12"/>
    </row>
    <row r="5" spans="8:24" ht="12.75">
      <c r="H5" s="87" t="s">
        <v>66</v>
      </c>
      <c r="I5" s="87"/>
      <c r="J5" s="87"/>
      <c r="T5" s="18"/>
      <c r="U5" s="12"/>
      <c r="V5" s="18"/>
      <c r="W5" s="18"/>
      <c r="X5" s="12"/>
    </row>
    <row r="6" spans="8:24" ht="12.75">
      <c r="H6" s="81" t="s">
        <v>51</v>
      </c>
      <c r="I6" s="82"/>
      <c r="J6" s="20">
        <f>(($C$3-$C$18)/($C$3+$C$18))/TAN($A$20*PI()/360)</f>
        <v>20.722454543818706</v>
      </c>
      <c r="W6" s="18"/>
      <c r="X6" s="12"/>
    </row>
    <row r="7" spans="8:24" ht="13.5" thickBot="1">
      <c r="H7" s="83" t="s">
        <v>52</v>
      </c>
      <c r="I7" s="84"/>
      <c r="J7" s="21">
        <f>2*ATAN((($C$3-$C$18)/($C$3+$C$18))/TAN($A$20*PI()/360))</f>
        <v>3.0451538036383576</v>
      </c>
      <c r="W7" s="18"/>
      <c r="X7" s="12"/>
    </row>
    <row r="8" spans="1:24" ht="12.75">
      <c r="A8" s="88" t="s">
        <v>34</v>
      </c>
      <c r="B8" s="89"/>
      <c r="C8" s="89"/>
      <c r="D8" s="67" t="s">
        <v>62</v>
      </c>
      <c r="E8" s="67"/>
      <c r="F8" s="29" t="s">
        <v>59</v>
      </c>
      <c r="H8" s="83" t="s">
        <v>49</v>
      </c>
      <c r="I8" s="84"/>
      <c r="J8" s="21">
        <f>((PI()-$A$20*PI()/180)+(2*ATAN((($C$3-$C$18)/($C$3+$C$18))/TAN($A$20*PI()/360))))/2</f>
        <v>3.049739997314217</v>
      </c>
      <c r="W8" s="18"/>
      <c r="X8" s="12"/>
    </row>
    <row r="9" spans="1:24" ht="12.75">
      <c r="A9" s="76" t="s">
        <v>63</v>
      </c>
      <c r="B9" s="77"/>
      <c r="C9" s="77"/>
      <c r="D9" s="77">
        <f>'Echo-Geometry-Forward'!D12:E12</f>
        <v>5</v>
      </c>
      <c r="E9" s="77"/>
      <c r="F9" s="31"/>
      <c r="H9" s="83" t="s">
        <v>49</v>
      </c>
      <c r="I9" s="84"/>
      <c r="J9" s="21">
        <f>(PI()/2*(1-$A$20/180)+ATAN((($C$3-$C$18)/($C$3+$C$18))/TAN($A$20*PI()/360)))</f>
        <v>3.049739997314217</v>
      </c>
      <c r="W9" s="18"/>
      <c r="X9" s="12"/>
    </row>
    <row r="10" spans="1:24" ht="13.5" thickBot="1">
      <c r="A10" s="72" t="s">
        <v>64</v>
      </c>
      <c r="B10" s="73"/>
      <c r="C10" s="73"/>
      <c r="D10" s="90">
        <f>'Echo-Geometry-Forward'!D13:E13</f>
        <v>16</v>
      </c>
      <c r="E10" s="90"/>
      <c r="F10" s="30" t="s">
        <v>59</v>
      </c>
      <c r="H10" s="83" t="s">
        <v>50</v>
      </c>
      <c r="I10" s="84"/>
      <c r="J10" s="21">
        <f>$C$3*SIN($A$20*PI()/180)/SIN((PI()/2*(1-$A$20/180)+ATAN((($C$3-$C$18)/($C$3+$C$18))/TAN($A$20*PI()/360))))</f>
        <v>9.502002579408334</v>
      </c>
      <c r="W10" s="18"/>
      <c r="X10" s="12"/>
    </row>
    <row r="11" spans="8:24" ht="12.75">
      <c r="H11" s="85" t="s">
        <v>53</v>
      </c>
      <c r="I11" s="86"/>
      <c r="J11" s="13">
        <f>C$18+$C$3*SIN($A$20*PI()/180)/SIN((PI()/2*(1-$A$20/180)+ATAN((($C$3-$C$18)/($C$3+$C$18))/TAN($A$20*PI()/360))))</f>
        <v>10.002002579408334</v>
      </c>
      <c r="W11" s="18"/>
      <c r="X11" s="12"/>
    </row>
    <row r="12" spans="20:24" ht="13.5" thickBot="1">
      <c r="T12" s="18"/>
      <c r="U12" s="12"/>
      <c r="V12" s="18"/>
      <c r="W12" s="18"/>
      <c r="X12" s="12"/>
    </row>
    <row r="13" spans="1:24" ht="13.5" thickBot="1">
      <c r="A13" s="45" t="s">
        <v>32</v>
      </c>
      <c r="B13" s="46"/>
      <c r="C13" s="46"/>
      <c r="D13" s="46" t="s">
        <v>33</v>
      </c>
      <c r="E13" s="47"/>
      <c r="T13" s="18"/>
      <c r="U13" s="12"/>
      <c r="V13" s="18"/>
      <c r="W13" s="18"/>
      <c r="X13" s="12"/>
    </row>
    <row r="14" spans="1:24" ht="12.75">
      <c r="A14" s="62"/>
      <c r="B14" s="63"/>
      <c r="C14" s="63"/>
      <c r="D14" s="44"/>
      <c r="E14" s="44"/>
      <c r="F14" s="43"/>
      <c r="T14" s="18"/>
      <c r="U14" s="12"/>
      <c r="V14" s="18"/>
      <c r="W14" s="18"/>
      <c r="X14" s="12"/>
    </row>
    <row r="15" spans="1:24" ht="12.75">
      <c r="A15" s="62"/>
      <c r="B15" s="63"/>
      <c r="C15" s="63"/>
      <c r="D15" s="44"/>
      <c r="E15" s="44"/>
      <c r="F15" s="43"/>
      <c r="T15" s="18"/>
      <c r="U15" s="12"/>
      <c r="V15" s="18"/>
      <c r="W15" s="18"/>
      <c r="X15" s="12"/>
    </row>
    <row r="16" spans="20:24" ht="12.75">
      <c r="T16" s="18"/>
      <c r="U16" s="12"/>
      <c r="V16" s="18"/>
      <c r="W16" s="18"/>
      <c r="X16" s="12"/>
    </row>
    <row r="17" spans="1:19" s="28" customFormat="1" ht="27" customHeight="1">
      <c r="A17" s="78" t="s">
        <v>67</v>
      </c>
      <c r="B17" s="49"/>
      <c r="C17" s="49"/>
      <c r="D17" s="49"/>
      <c r="E17" s="49"/>
      <c r="F17" s="49"/>
      <c r="G17" s="49"/>
      <c r="H17" s="50" t="s">
        <v>56</v>
      </c>
      <c r="I17" s="49"/>
      <c r="J17" s="49"/>
      <c r="K17" s="49"/>
      <c r="L17" s="49"/>
      <c r="M17" s="49"/>
      <c r="N17" s="49"/>
      <c r="O17" s="49"/>
      <c r="P17" s="49"/>
      <c r="Q17" s="49"/>
      <c r="R17" s="49"/>
      <c r="S17" s="51"/>
    </row>
    <row r="18" spans="1:30" ht="12.75">
      <c r="A18" s="79"/>
      <c r="B18" s="57">
        <v>0.1</v>
      </c>
      <c r="C18" s="57">
        <v>0.5</v>
      </c>
      <c r="D18" s="57">
        <v>1</v>
      </c>
      <c r="E18" s="57">
        <v>5</v>
      </c>
      <c r="F18" s="57">
        <v>10</v>
      </c>
      <c r="G18" s="57">
        <v>15</v>
      </c>
      <c r="H18" s="57">
        <v>20</v>
      </c>
      <c r="I18" s="57">
        <v>25</v>
      </c>
      <c r="J18" s="57">
        <v>30</v>
      </c>
      <c r="K18" s="57">
        <v>35</v>
      </c>
      <c r="L18" s="57">
        <v>40</v>
      </c>
      <c r="M18" s="57">
        <v>45</v>
      </c>
      <c r="N18" s="57">
        <v>50</v>
      </c>
      <c r="O18" s="57">
        <v>60</v>
      </c>
      <c r="P18" s="57">
        <v>70</v>
      </c>
      <c r="Q18" s="57">
        <v>80</v>
      </c>
      <c r="R18" s="57">
        <v>90</v>
      </c>
      <c r="S18" s="58">
        <v>100</v>
      </c>
      <c r="T18" s="18"/>
      <c r="U18" s="18"/>
      <c r="V18" s="18"/>
      <c r="W18" s="18"/>
      <c r="X18" s="18"/>
      <c r="Z18" s="18"/>
      <c r="AA18" s="18"/>
      <c r="AC18" s="18"/>
      <c r="AD18" s="18"/>
    </row>
    <row r="19" spans="1:30" ht="12.75">
      <c r="A19" s="59">
        <v>0.0001</v>
      </c>
      <c r="B19" s="60">
        <f aca="true" t="shared" si="0" ref="B19:K28">B$18+$C$3*SIN($A19*PI()/180)/SIN((PI()/2*(1-$A19/180)+ATAN((($C$3-B$18)/($C$3+B$18))/TAN($A19*PI()/360))))</f>
        <v>10.000000000169187</v>
      </c>
      <c r="C19" s="60">
        <f t="shared" si="0"/>
        <v>10.000000000600377</v>
      </c>
      <c r="D19" s="60">
        <f t="shared" si="0"/>
        <v>9.999999999799444</v>
      </c>
      <c r="E19" s="60">
        <f t="shared" si="0"/>
        <v>10.000000000417659</v>
      </c>
      <c r="F19" s="60">
        <f t="shared" si="0"/>
        <v>10.00001745329252</v>
      </c>
      <c r="G19" s="60">
        <f t="shared" si="0"/>
        <v>19.999999999957037</v>
      </c>
      <c r="H19" s="60">
        <f t="shared" si="0"/>
        <v>29.999999999898844</v>
      </c>
      <c r="I19" s="60">
        <f t="shared" si="0"/>
        <v>39.99999999888987</v>
      </c>
      <c r="J19" s="60">
        <f t="shared" si="0"/>
        <v>49.999999997245624</v>
      </c>
      <c r="K19" s="60">
        <f t="shared" si="0"/>
        <v>59.99999999655589</v>
      </c>
      <c r="L19" s="60">
        <f aca="true" t="shared" si="1" ref="L19:S28">L$18+$C$3*SIN($A19*PI()/180)/SIN((PI()/2*(1-$A19/180)+ATAN((($C$3-L$18)/($C$3+L$18))/TAN($A19*PI()/360))))</f>
        <v>70.00000000349965</v>
      </c>
      <c r="M19" s="60">
        <f t="shared" si="1"/>
        <v>79.99999999295048</v>
      </c>
      <c r="N19" s="60">
        <f t="shared" si="1"/>
        <v>90.00000000466522</v>
      </c>
      <c r="O19" s="60">
        <f t="shared" si="1"/>
        <v>109.99999999310873</v>
      </c>
      <c r="P19" s="60">
        <f t="shared" si="1"/>
        <v>130.00000000699677</v>
      </c>
      <c r="Q19" s="60">
        <f t="shared" si="1"/>
        <v>150.0000000170682</v>
      </c>
      <c r="R19" s="60">
        <f t="shared" si="1"/>
        <v>170.00000000932855</v>
      </c>
      <c r="S19" s="61">
        <f t="shared" si="1"/>
        <v>189.9999999417945</v>
      </c>
      <c r="T19" s="18"/>
      <c r="U19" s="18"/>
      <c r="V19" s="18"/>
      <c r="W19" s="18"/>
      <c r="X19" s="18"/>
      <c r="Z19" s="18"/>
      <c r="AA19" s="18"/>
      <c r="AC19" s="18"/>
      <c r="AD19" s="18"/>
    </row>
    <row r="20" spans="1:30" ht="12.75">
      <c r="A20" s="52">
        <v>5</v>
      </c>
      <c r="B20" s="19">
        <f t="shared" si="0"/>
        <v>10.000384366468607</v>
      </c>
      <c r="C20" s="19">
        <f t="shared" si="0"/>
        <v>10.002002579408334</v>
      </c>
      <c r="D20" s="19">
        <f t="shared" si="0"/>
        <v>10.004227120534257</v>
      </c>
      <c r="E20" s="19">
        <f t="shared" si="0"/>
        <v>10.037909307522854</v>
      </c>
      <c r="F20" s="19">
        <f t="shared" si="0"/>
        <v>10.87238774730672</v>
      </c>
      <c r="G20" s="19">
        <f t="shared" si="0"/>
        <v>20.112884760336023</v>
      </c>
      <c r="H20" s="19">
        <f t="shared" si="0"/>
        <v>30.075818615045705</v>
      </c>
      <c r="I20" s="19">
        <f t="shared" si="0"/>
        <v>40.06328818532417</v>
      </c>
      <c r="J20" s="19">
        <f t="shared" si="0"/>
        <v>50.056998308444655</v>
      </c>
      <c r="K20" s="19">
        <f t="shared" si="0"/>
        <v>60.05321758448956</v>
      </c>
      <c r="L20" s="19">
        <f t="shared" si="1"/>
        <v>70.0506945265264</v>
      </c>
      <c r="M20" s="19">
        <f t="shared" si="1"/>
        <v>80.04889116245243</v>
      </c>
      <c r="N20" s="19">
        <f t="shared" si="1"/>
        <v>90.04753802555487</v>
      </c>
      <c r="O20" s="19">
        <f t="shared" si="1"/>
        <v>110.04564279025593</v>
      </c>
      <c r="P20" s="19">
        <f t="shared" si="1"/>
        <v>130.04437877663105</v>
      </c>
      <c r="Q20" s="19">
        <f t="shared" si="1"/>
        <v>150.04347566371308</v>
      </c>
      <c r="R20" s="19">
        <f t="shared" si="1"/>
        <v>170.04279819843208</v>
      </c>
      <c r="S20" s="53">
        <f t="shared" si="1"/>
        <v>190.04227120534267</v>
      </c>
      <c r="T20" s="18"/>
      <c r="U20" s="18"/>
      <c r="V20" s="18"/>
      <c r="W20" s="18"/>
      <c r="X20" s="18"/>
      <c r="Z20" s="18"/>
      <c r="AA20" s="18"/>
      <c r="AC20" s="18"/>
      <c r="AD20" s="18"/>
    </row>
    <row r="21" spans="1:30" ht="12.75">
      <c r="A21" s="52">
        <v>10</v>
      </c>
      <c r="B21" s="19">
        <f t="shared" si="0"/>
        <v>10.001534451486574</v>
      </c>
      <c r="C21" s="19">
        <f t="shared" si="0"/>
        <v>10.00799255731082</v>
      </c>
      <c r="D21" s="19">
        <f t="shared" si="0"/>
        <v>10.016864473848749</v>
      </c>
      <c r="E21" s="19">
        <f t="shared" si="0"/>
        <v>10.149681999772334</v>
      </c>
      <c r="F21" s="19">
        <f t="shared" si="0"/>
        <v>11.743114854953163</v>
      </c>
      <c r="G21" s="19">
        <f t="shared" si="0"/>
        <v>20.43669698404625</v>
      </c>
      <c r="H21" s="19">
        <f t="shared" si="0"/>
        <v>30.29936399954468</v>
      </c>
      <c r="I21" s="19">
        <f t="shared" si="0"/>
        <v>40.251102369792704</v>
      </c>
      <c r="J21" s="19">
        <f t="shared" si="0"/>
        <v>50.22660001563971</v>
      </c>
      <c r="K21" s="19">
        <f t="shared" si="0"/>
        <v>60.21179432113979</v>
      </c>
      <c r="L21" s="19">
        <f t="shared" si="1"/>
        <v>70.20188400729725</v>
      </c>
      <c r="M21" s="19">
        <f t="shared" si="1"/>
        <v>80.19478686238942</v>
      </c>
      <c r="N21" s="19">
        <f t="shared" si="1"/>
        <v>90.18945442510766</v>
      </c>
      <c r="O21" s="19">
        <f t="shared" si="1"/>
        <v>110.18197581189253</v>
      </c>
      <c r="P21" s="19">
        <f t="shared" si="1"/>
        <v>130.1769818600348</v>
      </c>
      <c r="Q21" s="19">
        <f t="shared" si="1"/>
        <v>150.17341088461143</v>
      </c>
      <c r="R21" s="19">
        <f t="shared" si="1"/>
        <v>170.17073059775686</v>
      </c>
      <c r="S21" s="53">
        <f t="shared" si="1"/>
        <v>190.16864473848844</v>
      </c>
      <c r="T21" s="18"/>
      <c r="U21" s="18"/>
      <c r="V21" s="18"/>
      <c r="W21" s="18"/>
      <c r="X21" s="18"/>
      <c r="Z21" s="18"/>
      <c r="AA21" s="18"/>
      <c r="AC21" s="18"/>
      <c r="AD21" s="18"/>
    </row>
    <row r="22" spans="1:24" ht="12.75">
      <c r="A22" s="52">
        <v>15</v>
      </c>
      <c r="B22" s="19">
        <f t="shared" si="0"/>
        <v>10.003441237641677</v>
      </c>
      <c r="C22" s="19">
        <f t="shared" si="0"/>
        <v>10.017916880132391</v>
      </c>
      <c r="D22" s="19">
        <f t="shared" si="0"/>
        <v>10.03778089324025</v>
      </c>
      <c r="E22" s="19">
        <f t="shared" si="0"/>
        <v>10.32986091479817</v>
      </c>
      <c r="F22" s="19">
        <f t="shared" si="0"/>
        <v>12.610523844401031</v>
      </c>
      <c r="G22" s="19">
        <f t="shared" si="0"/>
        <v>20.934833789861308</v>
      </c>
      <c r="H22" s="19">
        <f t="shared" si="0"/>
        <v>30.659721829596343</v>
      </c>
      <c r="I22" s="19">
        <f t="shared" si="0"/>
        <v>40.55754115711947</v>
      </c>
      <c r="J22" s="19">
        <f t="shared" si="0"/>
        <v>50.504743456736065</v>
      </c>
      <c r="K22" s="19">
        <f t="shared" si="0"/>
        <v>60.4725719470503</v>
      </c>
      <c r="L22" s="19">
        <f t="shared" si="1"/>
        <v>70.45093330209684</v>
      </c>
      <c r="M22" s="19">
        <f t="shared" si="1"/>
        <v>80.43538847451573</v>
      </c>
      <c r="N22" s="19">
        <f t="shared" si="1"/>
        <v>90.4236833268684</v>
      </c>
      <c r="O22" s="19">
        <f t="shared" si="1"/>
        <v>110.40723170789212</v>
      </c>
      <c r="P22" s="19">
        <f t="shared" si="1"/>
        <v>130.39622374946404</v>
      </c>
      <c r="Q22" s="19">
        <f t="shared" si="1"/>
        <v>150.38834191780307</v>
      </c>
      <c r="R22" s="19">
        <f t="shared" si="1"/>
        <v>170.3824204206349</v>
      </c>
      <c r="S22" s="53">
        <f t="shared" si="1"/>
        <v>190.37780893240273</v>
      </c>
      <c r="T22" s="18"/>
      <c r="U22" s="18"/>
      <c r="V22" s="18"/>
      <c r="W22" s="18"/>
      <c r="X22" s="18"/>
    </row>
    <row r="23" spans="1:24" ht="12.75">
      <c r="A23" s="52">
        <v>20</v>
      </c>
      <c r="B23" s="19">
        <f t="shared" si="0"/>
        <v>10.006089781464143</v>
      </c>
      <c r="C23" s="19">
        <f t="shared" si="0"/>
        <v>10.031687877398255</v>
      </c>
      <c r="D23" s="19">
        <f t="shared" si="0"/>
        <v>10.066760589332985</v>
      </c>
      <c r="E23" s="19">
        <f t="shared" si="0"/>
        <v>10.570524025745616</v>
      </c>
      <c r="F23" s="19">
        <f t="shared" si="0"/>
        <v>13.472963553338607</v>
      </c>
      <c r="G23" s="19">
        <f t="shared" si="0"/>
        <v>21.564465992312513</v>
      </c>
      <c r="H23" s="19">
        <f t="shared" si="0"/>
        <v>31.141048051491232</v>
      </c>
      <c r="I23" s="19">
        <f t="shared" si="0"/>
        <v>40.973530906066</v>
      </c>
      <c r="J23" s="19">
        <f t="shared" si="0"/>
        <v>50.88502878926566</v>
      </c>
      <c r="K23" s="19">
        <f t="shared" si="0"/>
        <v>60.830508424145776</v>
      </c>
      <c r="L23" s="19">
        <f t="shared" si="1"/>
        <v>70.79360166286618</v>
      </c>
      <c r="M23" s="19">
        <f t="shared" si="1"/>
        <v>80.76697696608821</v>
      </c>
      <c r="N23" s="19">
        <f t="shared" si="1"/>
        <v>90.74686956336765</v>
      </c>
      <c r="O23" s="19">
        <f t="shared" si="1"/>
        <v>110.71852575792126</v>
      </c>
      <c r="P23" s="19">
        <f t="shared" si="1"/>
        <v>130.69950848977055</v>
      </c>
      <c r="Q23" s="19">
        <f t="shared" si="1"/>
        <v>150.68586709337694</v>
      </c>
      <c r="R23" s="19">
        <f t="shared" si="1"/>
        <v>170.67560525081538</v>
      </c>
      <c r="S23" s="53">
        <f t="shared" si="1"/>
        <v>190.66760589333012</v>
      </c>
      <c r="T23" s="18"/>
      <c r="U23" s="18"/>
      <c r="V23" s="18"/>
      <c r="W23" s="18"/>
      <c r="X23" s="18"/>
    </row>
    <row r="24" spans="1:24" ht="12.75">
      <c r="A24" s="52">
        <v>25</v>
      </c>
      <c r="B24" s="19">
        <f t="shared" si="0"/>
        <v>10.009459340747435</v>
      </c>
      <c r="C24" s="19">
        <f t="shared" si="0"/>
        <v>10.049184369862877</v>
      </c>
      <c r="D24" s="19">
        <f t="shared" si="0"/>
        <v>10.103507250464903</v>
      </c>
      <c r="E24" s="19">
        <f t="shared" si="0"/>
        <v>10.86252686956188</v>
      </c>
      <c r="F24" s="19">
        <f t="shared" si="0"/>
        <v>14.328792278762059</v>
      </c>
      <c r="G24" s="19">
        <f t="shared" si="0"/>
        <v>22.287500524116965</v>
      </c>
      <c r="H24" s="19">
        <f t="shared" si="0"/>
        <v>31.72505373912376</v>
      </c>
      <c r="I24" s="19">
        <f t="shared" si="0"/>
        <v>41.48775625977274</v>
      </c>
      <c r="J24" s="19">
        <f t="shared" si="0"/>
        <v>51.35919773254628</v>
      </c>
      <c r="K24" s="19">
        <f t="shared" si="0"/>
        <v>61.27897541903691</v>
      </c>
      <c r="L24" s="19">
        <f t="shared" si="1"/>
        <v>71.22424971669746</v>
      </c>
      <c r="M24" s="19">
        <f t="shared" si="1"/>
        <v>81.18456841896855</v>
      </c>
      <c r="N24" s="19">
        <f t="shared" si="1"/>
        <v>91.15449201440049</v>
      </c>
      <c r="O24" s="19">
        <f t="shared" si="1"/>
        <v>111.11194239662606</v>
      </c>
      <c r="P24" s="19">
        <f t="shared" si="1"/>
        <v>131.08329639229277</v>
      </c>
      <c r="Q24" s="19">
        <f t="shared" si="1"/>
        <v>151.06270147370813</v>
      </c>
      <c r="R24" s="19">
        <f t="shared" si="1"/>
        <v>171.04718368539417</v>
      </c>
      <c r="S24" s="53">
        <f t="shared" si="1"/>
        <v>191.03507250464895</v>
      </c>
      <c r="T24" s="18"/>
      <c r="U24" s="18"/>
      <c r="V24" s="18"/>
      <c r="W24" s="18"/>
      <c r="X24" s="18"/>
    </row>
    <row r="25" spans="1:30" ht="12.75">
      <c r="A25" s="52">
        <v>30</v>
      </c>
      <c r="B25" s="19">
        <f t="shared" si="0"/>
        <v>10.013523550808312</v>
      </c>
      <c r="C25" s="19">
        <f t="shared" si="0"/>
        <v>10.07025318171654</v>
      </c>
      <c r="D25" s="19">
        <f t="shared" si="0"/>
        <v>10.147649530032906</v>
      </c>
      <c r="E25" s="19">
        <f t="shared" si="0"/>
        <v>11.19656837463738</v>
      </c>
      <c r="F25" s="19">
        <f t="shared" si="0"/>
        <v>15.176380902050415</v>
      </c>
      <c r="G25" s="19">
        <f t="shared" si="0"/>
        <v>23.074179764203194</v>
      </c>
      <c r="H25" s="19">
        <f t="shared" si="0"/>
        <v>32.39313674927476</v>
      </c>
      <c r="I25" s="19">
        <f t="shared" si="0"/>
        <v>42.087635825583966</v>
      </c>
      <c r="J25" s="19">
        <f t="shared" si="0"/>
        <v>51.9176813949226</v>
      </c>
      <c r="K25" s="19">
        <f t="shared" si="0"/>
        <v>61.81011408686829</v>
      </c>
      <c r="L25" s="19">
        <f t="shared" si="1"/>
        <v>71.73609422995288</v>
      </c>
      <c r="M25" s="19">
        <f t="shared" si="1"/>
        <v>81.68210921681035</v>
      </c>
      <c r="N25" s="19">
        <f t="shared" si="1"/>
        <v>91.64102059526832</v>
      </c>
      <c r="O25" s="19">
        <f t="shared" si="1"/>
        <v>111.58264742584146</v>
      </c>
      <c r="P25" s="19">
        <f t="shared" si="1"/>
        <v>131.54319161939674</v>
      </c>
      <c r="Q25" s="19">
        <f t="shared" si="1"/>
        <v>151.51474920563504</v>
      </c>
      <c r="R25" s="19">
        <f t="shared" si="1"/>
        <v>171.49327747236572</v>
      </c>
      <c r="S25" s="53">
        <f t="shared" si="1"/>
        <v>191.47649530032916</v>
      </c>
      <c r="T25" s="18"/>
      <c r="U25" s="18"/>
      <c r="V25" s="18"/>
      <c r="W25" s="18"/>
      <c r="X25" s="18"/>
      <c r="Z25" s="18"/>
      <c r="AA25" s="18"/>
      <c r="AC25" s="18"/>
      <c r="AD25" s="18"/>
    </row>
    <row r="26" spans="1:30" ht="12.75">
      <c r="A26" s="52">
        <v>35</v>
      </c>
      <c r="B26" s="19">
        <f t="shared" si="0"/>
        <v>10.018250647741366</v>
      </c>
      <c r="C26" s="19">
        <f t="shared" si="0"/>
        <v>10.09471101998961</v>
      </c>
      <c r="D26" s="19">
        <f t="shared" si="0"/>
        <v>10.198747692714488</v>
      </c>
      <c r="E26" s="19">
        <f t="shared" si="0"/>
        <v>11.563900941597215</v>
      </c>
      <c r="F26" s="19">
        <f t="shared" si="0"/>
        <v>16.01411599008546</v>
      </c>
      <c r="G26" s="19">
        <f t="shared" si="0"/>
        <v>23.90249328633852</v>
      </c>
      <c r="H26" s="19">
        <f t="shared" si="0"/>
        <v>33.12780188319443</v>
      </c>
      <c r="I26" s="19">
        <f t="shared" si="0"/>
        <v>42.76017955583512</v>
      </c>
      <c r="J26" s="19">
        <f t="shared" si="0"/>
        <v>52.55013909993916</v>
      </c>
      <c r="K26" s="19">
        <f t="shared" si="0"/>
        <v>62.415206893213586</v>
      </c>
      <c r="L26" s="19">
        <f t="shared" si="1"/>
        <v>72.3214845662882</v>
      </c>
      <c r="M26" s="19">
        <f t="shared" si="1"/>
        <v>82.25269332732745</v>
      </c>
      <c r="N26" s="19">
        <f t="shared" si="1"/>
        <v>92.2000942618735</v>
      </c>
      <c r="O26" s="19">
        <f t="shared" si="1"/>
        <v>112.12501843503946</v>
      </c>
      <c r="P26" s="19">
        <f t="shared" si="1"/>
        <v>132.07404560680254</v>
      </c>
      <c r="Q26" s="19">
        <f t="shared" si="1"/>
        <v>152.0371899031161</v>
      </c>
      <c r="R26" s="19">
        <f t="shared" si="1"/>
        <v>172.00930630288138</v>
      </c>
      <c r="S26" s="53">
        <f t="shared" si="1"/>
        <v>191.98747692714474</v>
      </c>
      <c r="T26" s="18"/>
      <c r="U26" s="18"/>
      <c r="V26" s="18"/>
      <c r="W26" s="18"/>
      <c r="X26" s="18"/>
      <c r="AA26" s="18"/>
      <c r="AD26" s="18"/>
    </row>
    <row r="27" spans="1:30" ht="12.75">
      <c r="A27" s="52">
        <v>40</v>
      </c>
      <c r="B27" s="19">
        <f t="shared" si="0"/>
        <v>10.023603736232214</v>
      </c>
      <c r="C27" s="19">
        <f t="shared" si="0"/>
        <v>10.12234667681487</v>
      </c>
      <c r="D27" s="19">
        <f t="shared" si="0"/>
        <v>10.2563011585417</v>
      </c>
      <c r="E27" s="19">
        <f t="shared" si="0"/>
        <v>11.956691432577859</v>
      </c>
      <c r="F27" s="19">
        <f t="shared" si="0"/>
        <v>16.840402866513372</v>
      </c>
      <c r="G27" s="19">
        <f t="shared" si="0"/>
        <v>24.756365463855204</v>
      </c>
      <c r="H27" s="19">
        <f t="shared" si="0"/>
        <v>33.913382865155725</v>
      </c>
      <c r="I27" s="19">
        <f t="shared" si="0"/>
        <v>43.49264119698728</v>
      </c>
      <c r="J27" s="19">
        <f t="shared" si="0"/>
        <v>53.245931560783134</v>
      </c>
      <c r="K27" s="19">
        <f t="shared" si="0"/>
        <v>63.08502963887908</v>
      </c>
      <c r="L27" s="19">
        <f t="shared" si="1"/>
        <v>72.97217683903838</v>
      </c>
      <c r="M27" s="19">
        <f t="shared" si="1"/>
        <v>82.88878463599644</v>
      </c>
      <c r="N27" s="19">
        <f t="shared" si="1"/>
        <v>92.82470731810112</v>
      </c>
      <c r="O27" s="19">
        <f t="shared" si="1"/>
        <v>112.73278551581767</v>
      </c>
      <c r="P27" s="19">
        <f t="shared" si="1"/>
        <v>132.67007084433078</v>
      </c>
      <c r="Q27" s="19">
        <f t="shared" si="1"/>
        <v>152.62457497988999</v>
      </c>
      <c r="R27" s="19">
        <f t="shared" si="1"/>
        <v>172.59007205703264</v>
      </c>
      <c r="S27" s="53">
        <f t="shared" si="1"/>
        <v>192.5630115854171</v>
      </c>
      <c r="T27" s="18"/>
      <c r="U27" s="18"/>
      <c r="V27" s="18"/>
      <c r="W27" s="18"/>
      <c r="X27" s="18"/>
      <c r="AA27" s="18"/>
      <c r="AD27" s="18"/>
    </row>
    <row r="28" spans="1:30" ht="12.75">
      <c r="A28" s="52">
        <v>45</v>
      </c>
      <c r="B28" s="19">
        <f t="shared" si="0"/>
        <v>10.029541099045154</v>
      </c>
      <c r="C28" s="19">
        <f t="shared" si="0"/>
        <v>10.152923504728218</v>
      </c>
      <c r="D28" s="19">
        <f t="shared" si="0"/>
        <v>10.319756669370129</v>
      </c>
      <c r="E28" s="19">
        <f t="shared" si="0"/>
        <v>12.368128791039503</v>
      </c>
      <c r="F28" s="19">
        <f t="shared" si="0"/>
        <v>17.653668647301796</v>
      </c>
      <c r="G28" s="19">
        <f t="shared" si="0"/>
        <v>25.623933623853066</v>
      </c>
      <c r="H28" s="19">
        <f t="shared" si="0"/>
        <v>34.736257582079006</v>
      </c>
      <c r="I28" s="19">
        <f t="shared" si="0"/>
        <v>44.27295019987149</v>
      </c>
      <c r="J28" s="19">
        <f t="shared" si="0"/>
        <v>53.99449793782048</v>
      </c>
      <c r="K28" s="19">
        <f t="shared" si="0"/>
        <v>63.810158853595674</v>
      </c>
      <c r="L28" s="19">
        <f t="shared" si="1"/>
        <v>73.67958691924179</v>
      </c>
      <c r="M28" s="19">
        <f t="shared" si="1"/>
        <v>83.58242989927032</v>
      </c>
      <c r="N28" s="19">
        <f t="shared" si="1"/>
        <v>93.50739269151222</v>
      </c>
      <c r="O28" s="19">
        <f t="shared" si="1"/>
        <v>113.39917473684542</v>
      </c>
      <c r="P28" s="19">
        <f t="shared" si="1"/>
        <v>133.32495958418636</v>
      </c>
      <c r="Q28" s="19">
        <f t="shared" si="1"/>
        <v>153.27092977505833</v>
      </c>
      <c r="R28" s="19">
        <f t="shared" si="1"/>
        <v>173.2298491760271</v>
      </c>
      <c r="S28" s="53">
        <f t="shared" si="1"/>
        <v>193.1975666937014</v>
      </c>
      <c r="T28" s="18"/>
      <c r="U28" s="18"/>
      <c r="V28" s="18"/>
      <c r="W28" s="18"/>
      <c r="X28" s="18"/>
      <c r="Z28" s="18"/>
      <c r="AA28" s="18"/>
      <c r="AC28" s="18"/>
      <c r="AD28" s="18"/>
    </row>
    <row r="29" spans="1:30" ht="12.75">
      <c r="A29" s="52">
        <v>50</v>
      </c>
      <c r="B29" s="19">
        <f aca="true" t="shared" si="2" ref="B29:K38">B$18+$C$3*SIN($A29*PI()/180)/SIN((PI()/2*(1-$A29/180)+ATAN((($C$3-B$18)/($C$3+B$18))/TAN($A29*PI()/360))))</f>
        <v>10.036016544905051</v>
      </c>
      <c r="C29" s="19">
        <f t="shared" si="2"/>
        <v>10.186182111809305</v>
      </c>
      <c r="D29" s="19">
        <f t="shared" si="2"/>
        <v>10.388516805452774</v>
      </c>
      <c r="E29" s="19">
        <f t="shared" si="2"/>
        <v>12.79238339863652</v>
      </c>
      <c r="F29" s="19">
        <f t="shared" si="2"/>
        <v>18.45236523481399</v>
      </c>
      <c r="G29" s="19">
        <f t="shared" si="2"/>
        <v>26.49624795722666</v>
      </c>
      <c r="H29" s="19">
        <f t="shared" si="2"/>
        <v>35.58476679727304</v>
      </c>
      <c r="I29" s="19">
        <f t="shared" si="2"/>
        <v>45.08995259219718</v>
      </c>
      <c r="J29" s="19">
        <f t="shared" si="2"/>
        <v>54.78562959031052</v>
      </c>
      <c r="K29" s="19">
        <f t="shared" si="2"/>
        <v>64.58122163162676</v>
      </c>
      <c r="L29" s="19">
        <f aca="true" t="shared" si="3" ref="L29:S38">L$18+$C$3*SIN($A29*PI()/180)/SIN((PI()/2*(1-$A29/180)+ATAN((($C$3-L$18)/($C$3+L$18))/TAN($A29*PI()/360))))</f>
        <v>74.43500997895555</v>
      </c>
      <c r="M29" s="19">
        <f t="shared" si="3"/>
        <v>84.32545169838632</v>
      </c>
      <c r="N29" s="19">
        <f t="shared" si="3"/>
        <v>94.2403931979979</v>
      </c>
      <c r="O29" s="19">
        <f t="shared" si="3"/>
        <v>114.11704785348286</v>
      </c>
      <c r="P29" s="19">
        <f t="shared" si="3"/>
        <v>134.03200251779458</v>
      </c>
      <c r="Q29" s="19">
        <f t="shared" si="3"/>
        <v>153.96985754009216</v>
      </c>
      <c r="R29" s="19">
        <f t="shared" si="3"/>
        <v>173.92247793388987</v>
      </c>
      <c r="S29" s="53">
        <f t="shared" si="3"/>
        <v>193.88516805452775</v>
      </c>
      <c r="T29" s="18"/>
      <c r="U29" s="18"/>
      <c r="V29" s="18"/>
      <c r="W29" s="18"/>
      <c r="X29" s="18"/>
      <c r="Z29" s="18"/>
      <c r="AA29" s="18"/>
      <c r="AC29" s="18"/>
      <c r="AD29" s="18"/>
    </row>
    <row r="30" spans="1:30" ht="12.75">
      <c r="A30" s="52">
        <v>55</v>
      </c>
      <c r="B30" s="19">
        <f t="shared" si="2"/>
        <v>10.042979791154051</v>
      </c>
      <c r="C30" s="19">
        <f t="shared" si="2"/>
        <v>10.22184322217189</v>
      </c>
      <c r="D30" s="19">
        <f t="shared" si="2"/>
        <v>10.461948598094319</v>
      </c>
      <c r="E30" s="19">
        <f t="shared" si="2"/>
        <v>13.224497332049866</v>
      </c>
      <c r="F30" s="19">
        <f t="shared" si="2"/>
        <v>19.23497226470068</v>
      </c>
      <c r="G30" s="19">
        <f t="shared" si="2"/>
        <v>27.36636846833727</v>
      </c>
      <c r="H30" s="19">
        <f t="shared" si="2"/>
        <v>36.44899466409974</v>
      </c>
      <c r="I30" s="19">
        <f t="shared" si="2"/>
        <v>45.93350858849222</v>
      </c>
      <c r="J30" s="19">
        <f t="shared" si="2"/>
        <v>55.60964931796944</v>
      </c>
      <c r="K30" s="19">
        <f t="shared" si="2"/>
        <v>65.38908512203467</v>
      </c>
      <c r="L30" s="19">
        <f t="shared" si="3"/>
        <v>75.22980060856386</v>
      </c>
      <c r="M30" s="19">
        <f t="shared" si="3"/>
        <v>85.10961489822685</v>
      </c>
      <c r="N30" s="19">
        <f t="shared" si="3"/>
        <v>95.01581459497271</v>
      </c>
      <c r="O30" s="19">
        <f t="shared" si="3"/>
        <v>114.87903312175564</v>
      </c>
      <c r="P30" s="19">
        <f t="shared" si="3"/>
        <v>134.78420323742932</v>
      </c>
      <c r="Q30" s="19">
        <f t="shared" si="3"/>
        <v>154.71464181697144</v>
      </c>
      <c r="R30" s="19">
        <f t="shared" si="3"/>
        <v>174.66145766857636</v>
      </c>
      <c r="S30" s="53">
        <f t="shared" si="3"/>
        <v>194.61948598094335</v>
      </c>
      <c r="T30" s="15"/>
      <c r="U30" s="14"/>
      <c r="V30" s="15"/>
      <c r="W30" s="15"/>
      <c r="X30" s="14"/>
      <c r="Z30" s="18"/>
      <c r="AA30" s="18"/>
      <c r="AC30" s="18"/>
      <c r="AD30" s="18"/>
    </row>
    <row r="31" spans="1:24" ht="12.75">
      <c r="A31" s="52">
        <v>60</v>
      </c>
      <c r="B31" s="19">
        <f t="shared" si="2"/>
        <v>10.050376877284599</v>
      </c>
      <c r="C31" s="19">
        <f t="shared" si="2"/>
        <v>10.259610647971567</v>
      </c>
      <c r="D31" s="19">
        <f t="shared" si="2"/>
        <v>10.539392014169454</v>
      </c>
      <c r="E31" s="19">
        <f t="shared" si="2"/>
        <v>13.660254037844386</v>
      </c>
      <c r="F31" s="19">
        <f t="shared" si="2"/>
        <v>20</v>
      </c>
      <c r="G31" s="19">
        <f t="shared" si="2"/>
        <v>28.228756555322953</v>
      </c>
      <c r="H31" s="19">
        <f t="shared" si="2"/>
        <v>37.320508075688764</v>
      </c>
      <c r="I31" s="19">
        <f t="shared" si="2"/>
        <v>46.79449471770336</v>
      </c>
      <c r="J31" s="19">
        <f t="shared" si="2"/>
        <v>56.457513110645905</v>
      </c>
      <c r="K31" s="19">
        <f t="shared" si="2"/>
        <v>66.22498999199199</v>
      </c>
      <c r="L31" s="19">
        <f t="shared" si="3"/>
        <v>76.05551275463989</v>
      </c>
      <c r="M31" s="19">
        <f t="shared" si="3"/>
        <v>85.92676385936224</v>
      </c>
      <c r="N31" s="19">
        <f t="shared" si="3"/>
        <v>95.82575694955837</v>
      </c>
      <c r="O31" s="19">
        <f t="shared" si="3"/>
        <v>115.67764362830019</v>
      </c>
      <c r="P31" s="19">
        <f t="shared" si="3"/>
        <v>135.57438524301998</v>
      </c>
      <c r="Q31" s="19">
        <f t="shared" si="3"/>
        <v>155.4983443527074</v>
      </c>
      <c r="R31" s="19">
        <f t="shared" si="3"/>
        <v>175.4400374531753</v>
      </c>
      <c r="S31" s="53">
        <f t="shared" si="3"/>
        <v>195.39392014169442</v>
      </c>
      <c r="T31" s="15"/>
      <c r="U31" s="14"/>
      <c r="V31" s="15"/>
      <c r="W31" s="15"/>
      <c r="X31" s="14"/>
    </row>
    <row r="32" spans="1:24" ht="12.75">
      <c r="A32" s="52">
        <v>65</v>
      </c>
      <c r="B32" s="19">
        <f t="shared" si="2"/>
        <v>10.058150605233815</v>
      </c>
      <c r="C32" s="19">
        <f t="shared" si="2"/>
        <v>10.299174321471835</v>
      </c>
      <c r="D32" s="19">
        <f t="shared" si="2"/>
        <v>10.62016812561953</v>
      </c>
      <c r="E32" s="19">
        <f t="shared" si="2"/>
        <v>14.096052650789245</v>
      </c>
      <c r="F32" s="19">
        <f t="shared" si="2"/>
        <v>20.745992166936475</v>
      </c>
      <c r="G32" s="19">
        <f t="shared" si="2"/>
        <v>29.078867904692842</v>
      </c>
      <c r="H32" s="19">
        <f t="shared" si="2"/>
        <v>38.19210530157849</v>
      </c>
      <c r="I32" s="19">
        <f t="shared" si="2"/>
        <v>47.66474948305519</v>
      </c>
      <c r="J32" s="19">
        <f t="shared" si="2"/>
        <v>57.320853627871514</v>
      </c>
      <c r="K32" s="19">
        <f t="shared" si="2"/>
        <v>67.08063616547388</v>
      </c>
      <c r="L32" s="19">
        <f t="shared" si="3"/>
        <v>76.90400236569795</v>
      </c>
      <c r="M32" s="19">
        <f t="shared" si="3"/>
        <v>86.76893061156068</v>
      </c>
      <c r="N32" s="19">
        <f t="shared" si="3"/>
        <v>96.6624231931787</v>
      </c>
      <c r="O32" s="19">
        <f t="shared" si="3"/>
        <v>116.50538103500554</v>
      </c>
      <c r="P32" s="19">
        <f t="shared" si="3"/>
        <v>136.3952892422574</v>
      </c>
      <c r="Q32" s="19">
        <f t="shared" si="3"/>
        <v>156.31389638339064</v>
      </c>
      <c r="R32" s="19">
        <f t="shared" si="3"/>
        <v>176.2513021864989</v>
      </c>
      <c r="S32" s="53">
        <f t="shared" si="3"/>
        <v>196.2016812561954</v>
      </c>
      <c r="T32" s="15"/>
      <c r="U32" s="15"/>
      <c r="V32" s="15"/>
      <c r="W32" s="15"/>
      <c r="X32" s="15"/>
    </row>
    <row r="33" spans="1:24" ht="12.75">
      <c r="A33" s="52">
        <v>70</v>
      </c>
      <c r="B33" s="19">
        <f t="shared" si="2"/>
        <v>10.06624100217071</v>
      </c>
      <c r="C33" s="19">
        <f t="shared" si="2"/>
        <v>10.340213339493372</v>
      </c>
      <c r="D33" s="19">
        <f t="shared" si="2"/>
        <v>10.70358681794967</v>
      </c>
      <c r="E33" s="19">
        <f t="shared" si="2"/>
        <v>14.528797703143514</v>
      </c>
      <c r="F33" s="19">
        <f t="shared" si="2"/>
        <v>21.47152872702092</v>
      </c>
      <c r="G33" s="19">
        <f t="shared" si="2"/>
        <v>29.91287889719149</v>
      </c>
      <c r="H33" s="19">
        <f t="shared" si="2"/>
        <v>39.057595406287035</v>
      </c>
      <c r="I33" s="19">
        <f t="shared" si="2"/>
        <v>48.536990638931854</v>
      </c>
      <c r="J33" s="19">
        <f t="shared" si="2"/>
        <v>58.19198315132512</v>
      </c>
      <c r="K33" s="19">
        <f t="shared" si="2"/>
        <v>67.94823060001906</v>
      </c>
      <c r="L33" s="19">
        <f t="shared" si="3"/>
        <v>77.76749773733316</v>
      </c>
      <c r="M33" s="19">
        <f t="shared" si="3"/>
        <v>87.62841623854794</v>
      </c>
      <c r="N33" s="19">
        <f t="shared" si="3"/>
        <v>97.51820552876899</v>
      </c>
      <c r="O33" s="19">
        <f t="shared" si="3"/>
        <v>117.35482392972013</v>
      </c>
      <c r="P33" s="19">
        <f t="shared" si="3"/>
        <v>137.2396594231713</v>
      </c>
      <c r="Q33" s="19">
        <f t="shared" si="3"/>
        <v>157.15418180940634</v>
      </c>
      <c r="R33" s="19">
        <f t="shared" si="3"/>
        <v>177.08825260627185</v>
      </c>
      <c r="S33" s="53">
        <f t="shared" si="3"/>
        <v>197.03586817949673</v>
      </c>
      <c r="T33" s="15"/>
      <c r="U33" s="15"/>
      <c r="V33" s="15"/>
      <c r="W33" s="15"/>
      <c r="X33" s="15"/>
    </row>
    <row r="34" spans="1:30" ht="12.75">
      <c r="A34" s="52">
        <v>75</v>
      </c>
      <c r="B34" s="19">
        <f t="shared" si="2"/>
        <v>10.074585801415262</v>
      </c>
      <c r="C34" s="19">
        <f t="shared" si="2"/>
        <v>10.382398977423184</v>
      </c>
      <c r="D34" s="19">
        <f t="shared" si="2"/>
        <v>10.788953932772877</v>
      </c>
      <c r="E34" s="19">
        <f t="shared" si="2"/>
        <v>14.95580712397282</v>
      </c>
      <c r="F34" s="19">
        <f t="shared" si="2"/>
        <v>22.175228580174412</v>
      </c>
      <c r="G34" s="19">
        <f t="shared" si="2"/>
        <v>30.727500960713492</v>
      </c>
      <c r="H34" s="19">
        <f t="shared" si="2"/>
        <v>39.91161424794565</v>
      </c>
      <c r="I34" s="19">
        <f t="shared" si="2"/>
        <v>49.404722441542745</v>
      </c>
      <c r="J34" s="19">
        <f t="shared" si="2"/>
        <v>59.06387057737645</v>
      </c>
      <c r="K34" s="19">
        <f t="shared" si="2"/>
        <v>68.82050662583629</v>
      </c>
      <c r="L34" s="19">
        <f t="shared" si="3"/>
        <v>78.63864340162559</v>
      </c>
      <c r="M34" s="19">
        <f t="shared" si="3"/>
        <v>88.49784890552331</v>
      </c>
      <c r="N34" s="19">
        <f t="shared" si="3"/>
        <v>98.38575156900514</v>
      </c>
      <c r="O34" s="19">
        <f t="shared" si="3"/>
        <v>118.21870099784931</v>
      </c>
      <c r="P34" s="19">
        <f t="shared" si="3"/>
        <v>138.1003181846934</v>
      </c>
      <c r="Q34" s="19">
        <f t="shared" si="3"/>
        <v>158.0121114176253</v>
      </c>
      <c r="R34" s="19">
        <f t="shared" si="3"/>
        <v>177.9438782338799</v>
      </c>
      <c r="S34" s="53">
        <f t="shared" si="3"/>
        <v>197.88953932772898</v>
      </c>
      <c r="T34" s="15"/>
      <c r="U34" s="15"/>
      <c r="V34" s="15"/>
      <c r="W34" s="15"/>
      <c r="X34" s="15"/>
      <c r="Z34" s="18"/>
      <c r="AA34" s="18"/>
      <c r="AC34" s="18"/>
      <c r="AD34" s="18"/>
    </row>
    <row r="35" spans="1:30" ht="12.75">
      <c r="A35" s="52">
        <v>80</v>
      </c>
      <c r="B35" s="19">
        <f t="shared" si="2"/>
        <v>10.083120937095078</v>
      </c>
      <c r="C35" s="19">
        <f t="shared" si="2"/>
        <v>10.425397635527288</v>
      </c>
      <c r="D35" s="19">
        <f t="shared" si="2"/>
        <v>10.875577777865018</v>
      </c>
      <c r="E35" s="19">
        <f t="shared" si="2"/>
        <v>15.374737694674836</v>
      </c>
      <c r="F35" s="19">
        <f t="shared" si="2"/>
        <v>22.855752193730787</v>
      </c>
      <c r="G35" s="19">
        <f t="shared" si="2"/>
        <v>31.519853107698047</v>
      </c>
      <c r="H35" s="19">
        <f t="shared" si="2"/>
        <v>40.749475389349676</v>
      </c>
      <c r="I35" s="19">
        <f t="shared" si="2"/>
        <v>50.26214383552066</v>
      </c>
      <c r="J35" s="19">
        <f t="shared" si="2"/>
        <v>59.93010346456961</v>
      </c>
      <c r="K35" s="19">
        <f t="shared" si="2"/>
        <v>69.69072319270887</v>
      </c>
      <c r="L35" s="19">
        <f t="shared" si="3"/>
        <v>79.51052338132786</v>
      </c>
      <c r="M35" s="19">
        <f t="shared" si="3"/>
        <v>89.37022244816633</v>
      </c>
      <c r="N35" s="19">
        <f t="shared" si="3"/>
        <v>99.25801277287859</v>
      </c>
      <c r="O35" s="19">
        <f t="shared" si="3"/>
        <v>119.08994996443715</v>
      </c>
      <c r="P35" s="19">
        <f t="shared" si="3"/>
        <v>138.97022945638432</v>
      </c>
      <c r="Q35" s="19">
        <f t="shared" si="3"/>
        <v>158.8806878502775</v>
      </c>
      <c r="R35" s="19">
        <f t="shared" si="3"/>
        <v>178.81122271537276</v>
      </c>
      <c r="S35" s="53">
        <f t="shared" si="3"/>
        <v>198.7557777786502</v>
      </c>
      <c r="T35" s="15"/>
      <c r="U35" s="15"/>
      <c r="V35" s="15"/>
      <c r="W35" s="15"/>
      <c r="X35" s="15"/>
      <c r="Z35" s="18"/>
      <c r="AA35" s="18"/>
      <c r="AC35" s="18"/>
      <c r="AD35" s="18"/>
    </row>
    <row r="36" spans="1:30" ht="12.75">
      <c r="A36" s="52">
        <v>85</v>
      </c>
      <c r="B36" s="19">
        <f t="shared" si="2"/>
        <v>10.091781048166771</v>
      </c>
      <c r="C36" s="19">
        <f t="shared" si="2"/>
        <v>10.468873686255806</v>
      </c>
      <c r="D36" s="19">
        <f t="shared" si="2"/>
        <v>10.962774972117298</v>
      </c>
      <c r="E36" s="19">
        <f t="shared" si="2"/>
        <v>15.783525663030352</v>
      </c>
      <c r="F36" s="19">
        <f t="shared" si="2"/>
        <v>23.511804152313204</v>
      </c>
      <c r="G36" s="19">
        <f t="shared" si="2"/>
        <v>32.28737334518181</v>
      </c>
      <c r="H36" s="19">
        <f t="shared" si="2"/>
        <v>41.5670513260607</v>
      </c>
      <c r="I36" s="19">
        <f t="shared" si="2"/>
        <v>51.104063450470136</v>
      </c>
      <c r="J36" s="19">
        <f t="shared" si="2"/>
        <v>60.784842932056755</v>
      </c>
      <c r="K36" s="19">
        <f t="shared" si="2"/>
        <v>70.55265081645302</v>
      </c>
      <c r="L36" s="19">
        <f t="shared" si="3"/>
        <v>80.37666907759818</v>
      </c>
      <c r="M36" s="19">
        <f t="shared" si="3"/>
        <v>90.23891943368129</v>
      </c>
      <c r="N36" s="19">
        <f t="shared" si="3"/>
        <v>100.12827802001922</v>
      </c>
      <c r="O36" s="19">
        <f t="shared" si="3"/>
        <v>119.9617637224157</v>
      </c>
      <c r="P36" s="19">
        <f t="shared" si="3"/>
        <v>139.84255121452304</v>
      </c>
      <c r="Q36" s="19">
        <f t="shared" si="3"/>
        <v>159.75306145599518</v>
      </c>
      <c r="R36" s="19">
        <f t="shared" si="3"/>
        <v>179.68344140951675</v>
      </c>
      <c r="S36" s="53">
        <f t="shared" si="3"/>
        <v>199.62774972117305</v>
      </c>
      <c r="T36" s="15"/>
      <c r="U36" s="15"/>
      <c r="V36" s="15"/>
      <c r="W36" s="15"/>
      <c r="X36" s="15"/>
      <c r="Z36" s="18"/>
      <c r="AA36" s="18"/>
      <c r="AC36" s="18"/>
      <c r="AD36" s="18"/>
    </row>
    <row r="37" spans="1:30" ht="12.75">
      <c r="A37" s="52">
        <v>90</v>
      </c>
      <c r="B37" s="19">
        <f t="shared" si="2"/>
        <v>10.100499987500624</v>
      </c>
      <c r="C37" s="19">
        <f t="shared" si="2"/>
        <v>10.512492197250394</v>
      </c>
      <c r="D37" s="19">
        <f t="shared" si="2"/>
        <v>11.04987562112089</v>
      </c>
      <c r="E37" s="19">
        <f t="shared" si="2"/>
        <v>16.18033988749895</v>
      </c>
      <c r="F37" s="19">
        <f t="shared" si="2"/>
        <v>24.14213562373095</v>
      </c>
      <c r="G37" s="19">
        <f t="shared" si="2"/>
        <v>33.027756377319946</v>
      </c>
      <c r="H37" s="19">
        <f t="shared" si="2"/>
        <v>42.360679774997905</v>
      </c>
      <c r="I37" s="19">
        <f t="shared" si="2"/>
        <v>51.92582403567252</v>
      </c>
      <c r="J37" s="19">
        <f t="shared" si="2"/>
        <v>61.622776601683796</v>
      </c>
      <c r="K37" s="19">
        <f t="shared" si="2"/>
        <v>71.40054944640261</v>
      </c>
      <c r="L37" s="19">
        <f t="shared" si="3"/>
        <v>81.23105625617663</v>
      </c>
      <c r="M37" s="19">
        <f t="shared" si="3"/>
        <v>91.09772228646446</v>
      </c>
      <c r="N37" s="19">
        <f t="shared" si="3"/>
        <v>100.99019513592788</v>
      </c>
      <c r="O37" s="19">
        <f t="shared" si="3"/>
        <v>120.82762530298226</v>
      </c>
      <c r="P37" s="19">
        <f t="shared" si="3"/>
        <v>140.7106781186548</v>
      </c>
      <c r="Q37" s="19">
        <f t="shared" si="3"/>
        <v>160.62257748298555</v>
      </c>
      <c r="R37" s="19">
        <f t="shared" si="3"/>
        <v>180.55385138137427</v>
      </c>
      <c r="S37" s="53">
        <f t="shared" si="3"/>
        <v>200.49875621120907</v>
      </c>
      <c r="T37" s="15"/>
      <c r="U37" s="15"/>
      <c r="V37" s="15"/>
      <c r="W37" s="15"/>
      <c r="X37" s="15"/>
      <c r="Z37" s="18"/>
      <c r="AA37" s="18"/>
      <c r="AC37" s="18"/>
      <c r="AD37" s="18"/>
    </row>
    <row r="38" spans="1:24" ht="12.75">
      <c r="A38" s="52">
        <v>95</v>
      </c>
      <c r="B38" s="19">
        <f t="shared" si="2"/>
        <v>10.10921133184305</v>
      </c>
      <c r="C38" s="19">
        <f t="shared" si="2"/>
        <v>10.555921510606403</v>
      </c>
      <c r="D38" s="19">
        <f t="shared" si="2"/>
        <v>11.136227841507568</v>
      </c>
      <c r="E38" s="19">
        <f t="shared" si="2"/>
        <v>16.56354505654584</v>
      </c>
      <c r="F38" s="19">
        <f t="shared" si="2"/>
        <v>24.745546736202485</v>
      </c>
      <c r="G38" s="19">
        <f t="shared" si="2"/>
        <v>33.73890932856813</v>
      </c>
      <c r="H38" s="19">
        <f t="shared" si="2"/>
        <v>43.12709011309169</v>
      </c>
      <c r="I38" s="19">
        <f t="shared" si="2"/>
        <v>52.7232370291391</v>
      </c>
      <c r="J38" s="19">
        <f t="shared" si="2"/>
        <v>62.43907282350399</v>
      </c>
      <c r="K38" s="19">
        <f t="shared" si="2"/>
        <v>72.22914207879846</v>
      </c>
      <c r="L38" s="19">
        <f t="shared" si="3"/>
        <v>82.06809472983213</v>
      </c>
      <c r="M38" s="19">
        <f t="shared" si="3"/>
        <v>91.94081559232748</v>
      </c>
      <c r="N38" s="19">
        <f t="shared" si="3"/>
        <v>101.83778296520461</v>
      </c>
      <c r="O38" s="19">
        <f t="shared" si="3"/>
        <v>121.68133341049948</v>
      </c>
      <c r="P38" s="19">
        <f t="shared" si="3"/>
        <v>141.56827537286847</v>
      </c>
      <c r="Q38" s="19">
        <f t="shared" si="3"/>
        <v>161.4828152949827</v>
      </c>
      <c r="R38" s="19">
        <f t="shared" si="3"/>
        <v>181.41597418911977</v>
      </c>
      <c r="S38" s="53">
        <f t="shared" si="3"/>
        <v>201.3622784150758</v>
      </c>
      <c r="T38" s="15"/>
      <c r="U38" s="15"/>
      <c r="V38" s="15"/>
      <c r="W38" s="15"/>
      <c r="X38" s="15"/>
    </row>
    <row r="39" spans="1:24" ht="12.75">
      <c r="A39" s="52">
        <v>100</v>
      </c>
      <c r="B39" s="19">
        <f aca="true" t="shared" si="4" ref="B39:K48">B$18+$C$3*SIN($A39*PI()/180)/SIN((PI()/2*(1-$A39/180)+ATAN((($C$3-B$18)/($C$3+B$18))/TAN($A39*PI()/360))))</f>
        <v>10.117848888625433</v>
      </c>
      <c r="C39" s="19">
        <f t="shared" si="4"/>
        <v>10.59883566440554</v>
      </c>
      <c r="D39" s="19">
        <f t="shared" si="4"/>
        <v>11.221201668753952</v>
      </c>
      <c r="E39" s="19">
        <f t="shared" si="4"/>
        <v>16.931672882152483</v>
      </c>
      <c r="F39" s="19">
        <f t="shared" si="4"/>
        <v>25.32088886237956</v>
      </c>
      <c r="G39" s="19">
        <f t="shared" si="4"/>
        <v>34.41891998284352</v>
      </c>
      <c r="H39" s="19">
        <f t="shared" si="4"/>
        <v>43.86334576430497</v>
      </c>
      <c r="I39" s="19">
        <f t="shared" si="4"/>
        <v>53.49252689449402</v>
      </c>
      <c r="J39" s="19">
        <f t="shared" si="4"/>
        <v>63.22933804035461</v>
      </c>
      <c r="K39" s="19">
        <f t="shared" si="4"/>
        <v>73.03358679334427</v>
      </c>
      <c r="L39" s="19">
        <f aca="true" t="shared" si="5" ref="L39:S48">L$18+$C$3*SIN($A39*PI()/180)/SIN((PI()/2*(1-$A39/180)+ATAN((($C$3-L$18)/($C$3+L$18))/TAN($A39*PI()/360))))</f>
        <v>82.88261351799287</v>
      </c>
      <c r="M39" s="19">
        <f t="shared" si="5"/>
        <v>92.76278216247707</v>
      </c>
      <c r="N39" s="19">
        <f t="shared" si="5"/>
        <v>102.66543627149528</v>
      </c>
      <c r="O39" s="19">
        <f t="shared" si="5"/>
        <v>122.51702018810812</v>
      </c>
      <c r="P39" s="19">
        <f t="shared" si="5"/>
        <v>142.4093049872301</v>
      </c>
      <c r="Q39" s="19">
        <f t="shared" si="5"/>
        <v>162.32762042150307</v>
      </c>
      <c r="R39" s="19">
        <f t="shared" si="5"/>
        <v>182.26357200867778</v>
      </c>
      <c r="S39" s="53">
        <f t="shared" si="5"/>
        <v>202.21201668753957</v>
      </c>
      <c r="T39" s="15"/>
      <c r="U39" s="15"/>
      <c r="V39" s="15"/>
      <c r="W39" s="15"/>
      <c r="X39" s="15"/>
    </row>
    <row r="40" spans="1:24" ht="12.75">
      <c r="A40" s="52">
        <v>105</v>
      </c>
      <c r="B40" s="19">
        <f t="shared" si="4"/>
        <v>10.126347195773993</v>
      </c>
      <c r="C40" s="19">
        <f t="shared" si="4"/>
        <v>10.640916647474489</v>
      </c>
      <c r="D40" s="19">
        <f t="shared" si="4"/>
        <v>11.304192394460152</v>
      </c>
      <c r="E40" s="19">
        <f t="shared" si="4"/>
        <v>17.283399550216224</v>
      </c>
      <c r="F40" s="19">
        <f t="shared" si="4"/>
        <v>25.867066805824706</v>
      </c>
      <c r="G40" s="19">
        <f t="shared" si="4"/>
        <v>35.06603382661248</v>
      </c>
      <c r="H40" s="19">
        <f t="shared" si="4"/>
        <v>44.56679910043245</v>
      </c>
      <c r="I40" s="19">
        <f t="shared" si="4"/>
        <v>54.23028433921334</v>
      </c>
      <c r="J40" s="19">
        <f t="shared" si="4"/>
        <v>63.9895782124685</v>
      </c>
      <c r="K40" s="19">
        <f t="shared" si="4"/>
        <v>73.80944899855918</v>
      </c>
      <c r="L40" s="19">
        <f t="shared" si="5"/>
        <v>83.66984355458602</v>
      </c>
      <c r="M40" s="19">
        <f t="shared" si="5"/>
        <v>93.55859491987253</v>
      </c>
      <c r="N40" s="19">
        <f t="shared" si="5"/>
        <v>103.46792538618385</v>
      </c>
      <c r="O40" s="19">
        <f t="shared" si="5"/>
        <v>123.32916274610801</v>
      </c>
      <c r="P40" s="19">
        <f t="shared" si="5"/>
        <v>143.22804560510633</v>
      </c>
      <c r="Q40" s="19">
        <f t="shared" si="5"/>
        <v>163.15113031200502</v>
      </c>
      <c r="R40" s="19">
        <f t="shared" si="5"/>
        <v>183.09067773512325</v>
      </c>
      <c r="S40" s="53">
        <f t="shared" si="5"/>
        <v>203.0419239446016</v>
      </c>
      <c r="T40" s="15"/>
      <c r="U40" s="15"/>
      <c r="V40" s="15"/>
      <c r="W40" s="15"/>
      <c r="X40" s="15"/>
    </row>
    <row r="41" spans="1:24" ht="12.75">
      <c r="A41" s="52">
        <v>110</v>
      </c>
      <c r="B41" s="19">
        <f t="shared" si="4"/>
        <v>10.134642010886653</v>
      </c>
      <c r="C41" s="19">
        <f t="shared" si="4"/>
        <v>10.681856482648767</v>
      </c>
      <c r="D41" s="19">
        <f t="shared" si="4"/>
        <v>11.384623385877477</v>
      </c>
      <c r="E41" s="19">
        <f t="shared" si="4"/>
        <v>17.617528059511777</v>
      </c>
      <c r="F41" s="19">
        <f t="shared" si="4"/>
        <v>26.383040885779838</v>
      </c>
      <c r="G41" s="19">
        <f t="shared" si="4"/>
        <v>35.67863735833918</v>
      </c>
      <c r="H41" s="19">
        <f t="shared" si="4"/>
        <v>45.23505611902355</v>
      </c>
      <c r="I41" s="19">
        <f t="shared" si="4"/>
        <v>54.93342732903861</v>
      </c>
      <c r="J41" s="19">
        <f t="shared" si="4"/>
        <v>64.71616462104365</v>
      </c>
      <c r="K41" s="19">
        <f t="shared" si="4"/>
        <v>74.55267500849936</v>
      </c>
      <c r="L41" s="19">
        <f t="shared" si="5"/>
        <v>84.42539943163749</v>
      </c>
      <c r="M41" s="19">
        <f t="shared" si="5"/>
        <v>94.32360620426192</v>
      </c>
      <c r="N41" s="19">
        <f t="shared" si="5"/>
        <v>104.24039217525691</v>
      </c>
      <c r="O41" s="19">
        <f t="shared" si="5"/>
        <v>124.11258980879501</v>
      </c>
      <c r="P41" s="19">
        <f t="shared" si="5"/>
        <v>144.0191069971527</v>
      </c>
      <c r="Q41" s="19">
        <f t="shared" si="5"/>
        <v>163.94779466621551</v>
      </c>
      <c r="R41" s="19">
        <f t="shared" si="5"/>
        <v>183.89161974311781</v>
      </c>
      <c r="S41" s="53">
        <f t="shared" si="5"/>
        <v>203.84623385877487</v>
      </c>
      <c r="T41" s="15"/>
      <c r="U41" s="15"/>
      <c r="V41" s="15"/>
      <c r="W41" s="15"/>
      <c r="X41" s="15"/>
    </row>
    <row r="42" spans="1:19" ht="12.75">
      <c r="A42" s="52">
        <v>115</v>
      </c>
      <c r="B42" s="19">
        <f t="shared" si="4"/>
        <v>10.142670786373584</v>
      </c>
      <c r="C42" s="19">
        <f t="shared" si="4"/>
        <v>10.72135913748299</v>
      </c>
      <c r="D42" s="19">
        <f t="shared" si="4"/>
        <v>11.461948443517297</v>
      </c>
      <c r="E42" s="19">
        <f t="shared" si="4"/>
        <v>17.932974374600377</v>
      </c>
      <c r="F42" s="19">
        <f t="shared" si="4"/>
        <v>26.867828916257714</v>
      </c>
      <c r="G42" s="19">
        <f t="shared" si="4"/>
        <v>36.25524590594543</v>
      </c>
      <c r="H42" s="19">
        <f t="shared" si="4"/>
        <v>45.865948749200754</v>
      </c>
      <c r="I42" s="19">
        <f t="shared" si="4"/>
        <v>55.5991687937818</v>
      </c>
      <c r="J42" s="19">
        <f t="shared" si="4"/>
        <v>65.40580400223132</v>
      </c>
      <c r="K42" s="19">
        <f t="shared" si="4"/>
        <v>75.25956759850371</v>
      </c>
      <c r="L42" s="19">
        <f t="shared" si="5"/>
        <v>85.14526120638311</v>
      </c>
      <c r="M42" s="19">
        <f t="shared" si="5"/>
        <v>95.05353569495996</v>
      </c>
      <c r="N42" s="19">
        <f t="shared" si="5"/>
        <v>104.97834357036142</v>
      </c>
      <c r="O42" s="19">
        <f t="shared" si="5"/>
        <v>124.86248464319604</v>
      </c>
      <c r="P42" s="19">
        <f t="shared" si="5"/>
        <v>144.7774402238869</v>
      </c>
      <c r="Q42" s="19">
        <f t="shared" si="5"/>
        <v>164.712391176174</v>
      </c>
      <c r="R42" s="19">
        <f t="shared" si="5"/>
        <v>184.66104199264484</v>
      </c>
      <c r="S42" s="53">
        <f t="shared" si="5"/>
        <v>204.61948443517298</v>
      </c>
    </row>
    <row r="43" spans="1:19" ht="12.75">
      <c r="A43" s="52">
        <v>120</v>
      </c>
      <c r="B43" s="19">
        <f t="shared" si="4"/>
        <v>10.150373127401787</v>
      </c>
      <c r="C43" s="19">
        <f t="shared" si="4"/>
        <v>10.759142264341595</v>
      </c>
      <c r="D43" s="19">
        <f t="shared" si="4"/>
        <v>11.535653752852738</v>
      </c>
      <c r="E43" s="19">
        <f t="shared" si="4"/>
        <v>18.228756555322953</v>
      </c>
      <c r="F43" s="19">
        <f t="shared" si="4"/>
        <v>27.320508075688775</v>
      </c>
      <c r="G43" s="19">
        <f t="shared" si="4"/>
        <v>36.79449471770337</v>
      </c>
      <c r="H43" s="19">
        <f t="shared" si="4"/>
        <v>46.45751311064591</v>
      </c>
      <c r="I43" s="19">
        <f t="shared" si="4"/>
        <v>56.22498999199199</v>
      </c>
      <c r="J43" s="19">
        <f t="shared" si="4"/>
        <v>66.05551275463989</v>
      </c>
      <c r="K43" s="19">
        <f t="shared" si="4"/>
        <v>75.92676385936227</v>
      </c>
      <c r="L43" s="19">
        <f t="shared" si="5"/>
        <v>85.82575694955841</v>
      </c>
      <c r="M43" s="19">
        <f t="shared" si="5"/>
        <v>95.7444578254611</v>
      </c>
      <c r="N43" s="19">
        <f t="shared" si="5"/>
        <v>105.67764362830025</v>
      </c>
      <c r="O43" s="19">
        <f t="shared" si="5"/>
        <v>125.57438524302003</v>
      </c>
      <c r="P43" s="19">
        <f t="shared" si="5"/>
        <v>145.49834435270753</v>
      </c>
      <c r="Q43" s="19">
        <f t="shared" si="5"/>
        <v>165.4400374531754</v>
      </c>
      <c r="R43" s="19">
        <f t="shared" si="5"/>
        <v>185.39392014169462</v>
      </c>
      <c r="S43" s="53">
        <f t="shared" si="5"/>
        <v>205.3565375285275</v>
      </c>
    </row>
    <row r="44" spans="1:19" ht="12.75">
      <c r="A44" s="52">
        <v>125</v>
      </c>
      <c r="B44" s="19">
        <f t="shared" si="4"/>
        <v>10.157691229735686</v>
      </c>
      <c r="C44" s="19">
        <f t="shared" si="4"/>
        <v>10.794938774150651</v>
      </c>
      <c r="D44" s="19">
        <f t="shared" si="4"/>
        <v>11.605259484190897</v>
      </c>
      <c r="E44" s="19">
        <f t="shared" si="4"/>
        <v>18.50398621278564</v>
      </c>
      <c r="F44" s="19">
        <f t="shared" si="4"/>
        <v>27.740216663564443</v>
      </c>
      <c r="G44" s="19">
        <f t="shared" si="4"/>
        <v>37.29513244870535</v>
      </c>
      <c r="H44" s="19">
        <f t="shared" si="4"/>
        <v>47.007972425571296</v>
      </c>
      <c r="I44" s="19">
        <f t="shared" si="4"/>
        <v>56.80861861470133</v>
      </c>
      <c r="J44" s="19">
        <f t="shared" si="4"/>
        <v>66.6625948592108</v>
      </c>
      <c r="K44" s="19">
        <f t="shared" si="4"/>
        <v>76.55121545088345</v>
      </c>
      <c r="L44" s="19">
        <f t="shared" si="5"/>
        <v>86.46354645397659</v>
      </c>
      <c r="M44" s="19">
        <f t="shared" si="5"/>
        <v>96.39278930663278</v>
      </c>
      <c r="N44" s="19">
        <f t="shared" si="5"/>
        <v>106.33450484695018</v>
      </c>
      <c r="O44" s="19">
        <f t="shared" si="5"/>
        <v>126.2441825643676</v>
      </c>
      <c r="P44" s="19">
        <f t="shared" si="5"/>
        <v>146.1774704941788</v>
      </c>
      <c r="Q44" s="19">
        <f t="shared" si="5"/>
        <v>166.1261998358322</v>
      </c>
      <c r="R44" s="19">
        <f t="shared" si="5"/>
        <v>186.08557428371816</v>
      </c>
      <c r="S44" s="53">
        <f t="shared" si="5"/>
        <v>206.05259484190918</v>
      </c>
    </row>
    <row r="45" spans="1:19" ht="12.75">
      <c r="A45" s="52">
        <v>130</v>
      </c>
      <c r="B45" s="19">
        <f t="shared" si="4"/>
        <v>10.164570294819995</v>
      </c>
      <c r="C45" s="19">
        <f t="shared" si="4"/>
        <v>10.828498249836002</v>
      </c>
      <c r="D45" s="19">
        <f t="shared" si="4"/>
        <v>11.670321091407267</v>
      </c>
      <c r="E45" s="19">
        <f t="shared" si="4"/>
        <v>18.757861787670855</v>
      </c>
      <c r="F45" s="19">
        <f t="shared" si="4"/>
        <v>28.126155740732997</v>
      </c>
      <c r="G45" s="19">
        <f t="shared" si="4"/>
        <v>37.7560164111815</v>
      </c>
      <c r="H45" s="19">
        <f t="shared" si="4"/>
        <v>47.51572357534171</v>
      </c>
      <c r="I45" s="19">
        <f t="shared" si="4"/>
        <v>57.34801083286683</v>
      </c>
      <c r="J45" s="19">
        <f t="shared" si="4"/>
        <v>67.22462311175123</v>
      </c>
      <c r="K45" s="19">
        <f t="shared" si="4"/>
        <v>77.1301712170812</v>
      </c>
      <c r="L45" s="19">
        <f t="shared" si="5"/>
        <v>87.05560633706926</v>
      </c>
      <c r="M45" s="19">
        <f t="shared" si="5"/>
        <v>96.99527717704643</v>
      </c>
      <c r="N45" s="19">
        <f t="shared" si="5"/>
        <v>106.94547927348177</v>
      </c>
      <c r="O45" s="19">
        <f t="shared" si="5"/>
        <v>126.86811745236925</v>
      </c>
      <c r="P45" s="19">
        <f t="shared" si="5"/>
        <v>146.81082380472924</v>
      </c>
      <c r="Q45" s="19">
        <f t="shared" si="5"/>
        <v>166.76669969232705</v>
      </c>
      <c r="R45" s="19">
        <f t="shared" si="5"/>
        <v>186.73167887220697</v>
      </c>
      <c r="S45" s="53">
        <f t="shared" si="5"/>
        <v>206.7032109140727</v>
      </c>
    </row>
    <row r="46" spans="1:19" ht="12.75">
      <c r="A46" s="52">
        <v>135</v>
      </c>
      <c r="B46" s="19">
        <f t="shared" si="4"/>
        <v>10.170958919704375</v>
      </c>
      <c r="C46" s="19">
        <f t="shared" si="4"/>
        <v>10.859588206674312</v>
      </c>
      <c r="D46" s="19">
        <f t="shared" si="4"/>
        <v>11.730430355942438</v>
      </c>
      <c r="E46" s="19">
        <f t="shared" si="4"/>
        <v>18.989663259659068</v>
      </c>
      <c r="F46" s="19">
        <f t="shared" si="4"/>
        <v>28.477590650225736</v>
      </c>
      <c r="G46" s="19">
        <f t="shared" si="4"/>
        <v>38.17610912892767</v>
      </c>
      <c r="H46" s="19">
        <f t="shared" si="4"/>
        <v>47.979326519318136</v>
      </c>
      <c r="I46" s="19">
        <f t="shared" si="4"/>
        <v>57.841336613988084</v>
      </c>
      <c r="J46" s="19">
        <f t="shared" si="4"/>
        <v>67.73942326946623</v>
      </c>
      <c r="K46" s="19">
        <f t="shared" si="4"/>
        <v>77.66116204266575</v>
      </c>
      <c r="L46" s="19">
        <f t="shared" si="5"/>
        <v>87.59921664218056</v>
      </c>
      <c r="M46" s="19">
        <f t="shared" si="5"/>
        <v>97.54898765026681</v>
      </c>
      <c r="N46" s="19">
        <f t="shared" si="5"/>
        <v>107.50744978858431</v>
      </c>
      <c r="O46" s="19">
        <f t="shared" si="5"/>
        <v>127.44277676240695</v>
      </c>
      <c r="P46" s="19">
        <f t="shared" si="5"/>
        <v>147.3947639938334</v>
      </c>
      <c r="Q46" s="19">
        <f t="shared" si="5"/>
        <v>167.357717746622</v>
      </c>
      <c r="R46" s="19">
        <f t="shared" si="5"/>
        <v>187.32827033362815</v>
      </c>
      <c r="S46" s="53">
        <f t="shared" si="5"/>
        <v>207.30430355942443</v>
      </c>
    </row>
    <row r="47" spans="1:19" ht="12.75">
      <c r="A47" s="52">
        <v>140</v>
      </c>
      <c r="B47" s="19">
        <f t="shared" si="4"/>
        <v>10.176809459657257</v>
      </c>
      <c r="C47" s="19">
        <f t="shared" si="4"/>
        <v>10.88799520750707</v>
      </c>
      <c r="D47" s="19">
        <f t="shared" si="4"/>
        <v>11.785216217692605</v>
      </c>
      <c r="E47" s="19">
        <f t="shared" si="4"/>
        <v>19.198747983956117</v>
      </c>
      <c r="F47" s="19">
        <f t="shared" si="4"/>
        <v>28.793852415718174</v>
      </c>
      <c r="G47" s="19">
        <f t="shared" si="4"/>
        <v>38.55447585780023</v>
      </c>
      <c r="H47" s="19">
        <f t="shared" si="4"/>
        <v>48.397495967912235</v>
      </c>
      <c r="I47" s="19">
        <f t="shared" si="4"/>
        <v>58.286967743540266</v>
      </c>
      <c r="J47" s="19">
        <f t="shared" si="4"/>
        <v>68.20506073639183</v>
      </c>
      <c r="K47" s="19">
        <f t="shared" si="4"/>
        <v>78.14198778664803</v>
      </c>
      <c r="L47" s="19">
        <f t="shared" si="5"/>
        <v>88.09194895712989</v>
      </c>
      <c r="M47" s="19">
        <f t="shared" si="5"/>
        <v>98.05129592014777</v>
      </c>
      <c r="N47" s="19">
        <f t="shared" si="5"/>
        <v>108.01762183267238</v>
      </c>
      <c r="O47" s="19">
        <f t="shared" si="5"/>
        <v>127.96508906595196</v>
      </c>
      <c r="P47" s="19">
        <f t="shared" si="5"/>
        <v>147.9260047761117</v>
      </c>
      <c r="Q47" s="19">
        <f t="shared" si="5"/>
        <v>167.89579687897697</v>
      </c>
      <c r="R47" s="19">
        <f t="shared" si="5"/>
        <v>187.87175280750927</v>
      </c>
      <c r="S47" s="53">
        <f t="shared" si="5"/>
        <v>207.85216217692619</v>
      </c>
    </row>
    <row r="48" spans="1:19" ht="12.75">
      <c r="A48" s="52">
        <v>145</v>
      </c>
      <c r="B48" s="19">
        <f t="shared" si="4"/>
        <v>10.182078361557105</v>
      </c>
      <c r="C48" s="19">
        <f t="shared" si="4"/>
        <v>10.913525841082356</v>
      </c>
      <c r="D48" s="19">
        <f t="shared" si="4"/>
        <v>11.834345429502418</v>
      </c>
      <c r="E48" s="19">
        <f t="shared" si="4"/>
        <v>19.384547418285337</v>
      </c>
      <c r="F48" s="19">
        <f t="shared" si="4"/>
        <v>29.074339014964547</v>
      </c>
      <c r="G48" s="19">
        <f t="shared" si="4"/>
        <v>38.89028282140457</v>
      </c>
      <c r="H48" s="19">
        <f t="shared" si="4"/>
        <v>48.76909483657069</v>
      </c>
      <c r="I48" s="19">
        <f t="shared" si="4"/>
        <v>58.6834680836831</v>
      </c>
      <c r="J48" s="19">
        <f t="shared" si="4"/>
        <v>68.6198294477513</v>
      </c>
      <c r="K48" s="19">
        <f t="shared" si="4"/>
        <v>78.57070611089864</v>
      </c>
      <c r="L48" s="19">
        <f t="shared" si="5"/>
        <v>88.5316560136907</v>
      </c>
      <c r="M48" s="19">
        <f t="shared" si="5"/>
        <v>98.49987700789697</v>
      </c>
      <c r="N48" s="19">
        <f t="shared" si="5"/>
        <v>108.47351575105608</v>
      </c>
      <c r="O48" s="19">
        <f t="shared" si="5"/>
        <v>128.4323202379315</v>
      </c>
      <c r="P48" s="19">
        <f t="shared" si="5"/>
        <v>148.40161262375042</v>
      </c>
      <c r="Q48" s="19">
        <f t="shared" si="5"/>
        <v>168.37784377807844</v>
      </c>
      <c r="R48" s="19">
        <f t="shared" si="5"/>
        <v>188.3589023918031</v>
      </c>
      <c r="S48" s="53">
        <f t="shared" si="5"/>
        <v>208.34345429502454</v>
      </c>
    </row>
    <row r="49" spans="1:19" ht="12.75">
      <c r="A49" s="52">
        <v>150</v>
      </c>
      <c r="B49" s="19">
        <f aca="true" t="shared" si="6" ref="B49:K55">B$18+$C$3*SIN($A49*PI()/180)/SIN((PI()/2*(1-$A49/180)+ATAN((($C$3-B$18)/($C$3+B$18))/TAN($A49*PI()/360))))</f>
        <v>10.186726466379907</v>
      </c>
      <c r="C49" s="19">
        <f t="shared" si="6"/>
        <v>10.936007571760591</v>
      </c>
      <c r="D49" s="19">
        <f t="shared" si="6"/>
        <v>11.87752306711821</v>
      </c>
      <c r="E49" s="19">
        <f t="shared" si="6"/>
        <v>19.54656455588205</v>
      </c>
      <c r="F49" s="19">
        <f t="shared" si="6"/>
        <v>29.31851652578137</v>
      </c>
      <c r="G49" s="19">
        <f t="shared" si="6"/>
        <v>39.182795974314715</v>
      </c>
      <c r="H49" s="19">
        <f t="shared" si="6"/>
        <v>49.0931291117641</v>
      </c>
      <c r="I49" s="19">
        <f t="shared" si="6"/>
        <v>59.029585684992114</v>
      </c>
      <c r="J49" s="19">
        <f t="shared" si="6"/>
        <v>68.98224265317049</v>
      </c>
      <c r="K49" s="19">
        <f t="shared" si="6"/>
        <v>78.94562302037724</v>
      </c>
      <c r="L49" s="19">
        <f aca="true" t="shared" si="7" ref="L49:S55">L$18+$C$3*SIN($A49*PI()/180)/SIN((PI()/2*(1-$A49/180)+ATAN((($C$3-L$18)/($C$3+L$18))/TAN($A49*PI()/360))))</f>
        <v>88.91646269945889</v>
      </c>
      <c r="M49" s="19">
        <f t="shared" si="7"/>
        <v>98.89269768165255</v>
      </c>
      <c r="N49" s="19">
        <f t="shared" si="7"/>
        <v>108.87295986940389</v>
      </c>
      <c r="O49" s="19">
        <f t="shared" si="7"/>
        <v>128.84206914773358</v>
      </c>
      <c r="P49" s="19">
        <f t="shared" si="7"/>
        <v>148.81900510218475</v>
      </c>
      <c r="Q49" s="19">
        <f t="shared" si="7"/>
        <v>168.80112975663724</v>
      </c>
      <c r="R49" s="19">
        <f t="shared" si="7"/>
        <v>188.78687021467994</v>
      </c>
      <c r="S49" s="53">
        <f t="shared" si="7"/>
        <v>208.77523067118233</v>
      </c>
    </row>
    <row r="50" spans="1:19" ht="12.75">
      <c r="A50" s="52">
        <v>155</v>
      </c>
      <c r="B50" s="19">
        <f t="shared" si="6"/>
        <v>10.190719279321634</v>
      </c>
      <c r="C50" s="19">
        <f t="shared" si="6"/>
        <v>10.955289468511456</v>
      </c>
      <c r="D50" s="19">
        <f t="shared" si="6"/>
        <v>11.91449292183256</v>
      </c>
      <c r="E50" s="19">
        <f t="shared" si="6"/>
        <v>19.684371920639478</v>
      </c>
      <c r="F50" s="19">
        <f t="shared" si="6"/>
        <v>29.525920142398675</v>
      </c>
      <c r="G50" s="19">
        <f t="shared" si="6"/>
        <v>39.43138015157956</v>
      </c>
      <c r="H50" s="19">
        <f t="shared" si="6"/>
        <v>49.36874384127897</v>
      </c>
      <c r="I50" s="19">
        <f t="shared" si="6"/>
        <v>59.324246437734466</v>
      </c>
      <c r="J50" s="19">
        <f t="shared" si="6"/>
        <v>69.2910253394079</v>
      </c>
      <c r="K50" s="19">
        <f t="shared" si="6"/>
        <v>79.26528494120038</v>
      </c>
      <c r="L50" s="19">
        <f t="shared" si="7"/>
        <v>89.24475839751197</v>
      </c>
      <c r="M50" s="19">
        <f t="shared" si="7"/>
        <v>99.22800944468636</v>
      </c>
      <c r="N50" s="19">
        <f t="shared" si="7"/>
        <v>109.2140843637446</v>
      </c>
      <c r="O50" s="19">
        <f t="shared" si="7"/>
        <v>129.19226361699697</v>
      </c>
      <c r="P50" s="19">
        <f t="shared" si="7"/>
        <v>149.17594901137176</v>
      </c>
      <c r="Q50" s="19">
        <f t="shared" si="7"/>
        <v>169.1632909849041</v>
      </c>
      <c r="R50" s="19">
        <f t="shared" si="7"/>
        <v>189.15318460173648</v>
      </c>
      <c r="S50" s="53">
        <f t="shared" si="7"/>
        <v>209.144929218326</v>
      </c>
    </row>
    <row r="51" spans="1:19" ht="12.75">
      <c r="A51" s="52">
        <v>160</v>
      </c>
      <c r="B51" s="19">
        <f t="shared" si="6"/>
        <v>10.194027206302337</v>
      </c>
      <c r="C51" s="19">
        <f t="shared" si="6"/>
        <v>10.971242820594846</v>
      </c>
      <c r="D51" s="19">
        <f t="shared" si="6"/>
        <v>11.945037798734099</v>
      </c>
      <c r="E51" s="19">
        <f t="shared" si="6"/>
        <v>19.797610012383448</v>
      </c>
      <c r="F51" s="19">
        <f t="shared" si="6"/>
        <v>29.696155060244163</v>
      </c>
      <c r="G51" s="19">
        <f t="shared" si="6"/>
        <v>39.63549849781353</v>
      </c>
      <c r="H51" s="19">
        <f t="shared" si="6"/>
        <v>49.59522002476689</v>
      </c>
      <c r="I51" s="19">
        <f t="shared" si="6"/>
        <v>59.56654900901961</v>
      </c>
      <c r="J51" s="19">
        <f t="shared" si="6"/>
        <v>69.54510807257384</v>
      </c>
      <c r="K51" s="19">
        <f t="shared" si="6"/>
        <v>79.52847217848527</v>
      </c>
      <c r="L51" s="19">
        <f t="shared" si="7"/>
        <v>89.51519056439881</v>
      </c>
      <c r="M51" s="19">
        <f t="shared" si="7"/>
        <v>99.50434256742592</v>
      </c>
      <c r="N51" s="19">
        <f t="shared" si="7"/>
        <v>109.49531595668611</v>
      </c>
      <c r="O51" s="19">
        <f t="shared" si="7"/>
        <v>129.481156761694</v>
      </c>
      <c r="P51" s="19">
        <f t="shared" si="7"/>
        <v>149.4705585050229</v>
      </c>
      <c r="Q51" s="19">
        <f t="shared" si="7"/>
        <v>169.4623283469498</v>
      </c>
      <c r="R51" s="19">
        <f t="shared" si="7"/>
        <v>189.45575256069736</v>
      </c>
      <c r="S51" s="53">
        <f t="shared" si="7"/>
        <v>209.45037798734103</v>
      </c>
    </row>
    <row r="52" spans="1:19" ht="12.75">
      <c r="A52" s="52">
        <v>165</v>
      </c>
      <c r="B52" s="19">
        <f t="shared" si="6"/>
        <v>10.196625755794766</v>
      </c>
      <c r="C52" s="19">
        <f t="shared" si="6"/>
        <v>10.98376164660809</v>
      </c>
      <c r="D52" s="19">
        <f t="shared" si="6"/>
        <v>11.968979739510026</v>
      </c>
      <c r="E52" s="19">
        <f t="shared" si="6"/>
        <v>19.88598611543444</v>
      </c>
      <c r="F52" s="19">
        <f t="shared" si="6"/>
        <v>29.828897227476222</v>
      </c>
      <c r="G52" s="19">
        <f t="shared" si="6"/>
        <v>39.794712095257765</v>
      </c>
      <c r="H52" s="19">
        <f t="shared" si="6"/>
        <v>49.7719722308689</v>
      </c>
      <c r="I52" s="19">
        <f t="shared" si="6"/>
        <v>59.75576086269062</v>
      </c>
      <c r="J52" s="19">
        <f t="shared" si="6"/>
        <v>69.74362207667346</v>
      </c>
      <c r="K52" s="19">
        <f t="shared" si="6"/>
        <v>79.73419361520172</v>
      </c>
      <c r="L52" s="19">
        <f t="shared" si="7"/>
        <v>89.72665945980347</v>
      </c>
      <c r="M52" s="19">
        <f t="shared" si="7"/>
        <v>99.72050112764111</v>
      </c>
      <c r="N52" s="19">
        <f t="shared" si="7"/>
        <v>109.71537345013496</v>
      </c>
      <c r="O52" s="19">
        <f t="shared" si="7"/>
        <v>129.70732380135468</v>
      </c>
      <c r="P52" s="19">
        <f t="shared" si="7"/>
        <v>149.7012933195236</v>
      </c>
      <c r="Q52" s="19">
        <f t="shared" si="7"/>
        <v>169.69660708222227</v>
      </c>
      <c r="R52" s="19">
        <f t="shared" si="7"/>
        <v>189.6928607640507</v>
      </c>
      <c r="S52" s="53">
        <f t="shared" si="7"/>
        <v>209.68979739510073</v>
      </c>
    </row>
    <row r="53" spans="1:19" ht="12.75">
      <c r="A53" s="52">
        <v>170</v>
      </c>
      <c r="B53" s="19">
        <f t="shared" si="6"/>
        <v>10.198495705105008</v>
      </c>
      <c r="C53" s="19">
        <f t="shared" si="6"/>
        <v>10.992763102735237</v>
      </c>
      <c r="D53" s="19">
        <f t="shared" si="6"/>
        <v>11.986180185134598</v>
      </c>
      <c r="E53" s="19">
        <f t="shared" si="6"/>
        <v>19.94927340378858</v>
      </c>
      <c r="F53" s="19">
        <f t="shared" si="6"/>
        <v>29.923893961834896</v>
      </c>
      <c r="G53" s="19">
        <f t="shared" si="6"/>
        <v>39.90867973023985</v>
      </c>
      <c r="H53" s="19">
        <f t="shared" si="6"/>
        <v>49.89854680757714</v>
      </c>
      <c r="I53" s="19">
        <f t="shared" si="6"/>
        <v>59.89131520172463</v>
      </c>
      <c r="J53" s="19">
        <f t="shared" si="6"/>
        <v>69.88589539934286</v>
      </c>
      <c r="K53" s="19">
        <f t="shared" si="6"/>
        <v>79.88168253428717</v>
      </c>
      <c r="L53" s="19">
        <f t="shared" si="7"/>
        <v>89.87831394914784</v>
      </c>
      <c r="M53" s="19">
        <f t="shared" si="7"/>
        <v>99.87555901957603</v>
      </c>
      <c r="N53" s="19">
        <f t="shared" si="7"/>
        <v>109.87326409184811</v>
      </c>
      <c r="O53" s="19">
        <f t="shared" si="7"/>
        <v>129.86965939243316</v>
      </c>
      <c r="P53" s="19">
        <f t="shared" si="7"/>
        <v>149.86695721145912</v>
      </c>
      <c r="Q53" s="19">
        <f t="shared" si="7"/>
        <v>169.86485633894637</v>
      </c>
      <c r="R53" s="19">
        <f t="shared" si="7"/>
        <v>189.86317617331167</v>
      </c>
      <c r="S53" s="53">
        <f t="shared" si="7"/>
        <v>209.86180185134555</v>
      </c>
    </row>
    <row r="54" spans="1:19" ht="12.75">
      <c r="A54" s="52">
        <v>175</v>
      </c>
      <c r="B54" s="19">
        <f t="shared" si="6"/>
        <v>10.199623230407358</v>
      </c>
      <c r="C54" s="19">
        <f t="shared" si="6"/>
        <v>10.99818779508721</v>
      </c>
      <c r="D54" s="19">
        <f t="shared" si="6"/>
        <v>11.996540090493717</v>
      </c>
      <c r="E54" s="19">
        <f t="shared" si="6"/>
        <v>19.987310292683482</v>
      </c>
      <c r="F54" s="19">
        <f t="shared" si="6"/>
        <v>29.98096443163725</v>
      </c>
      <c r="G54" s="19">
        <f t="shared" si="6"/>
        <v>39.977157753185836</v>
      </c>
      <c r="H54" s="19">
        <f t="shared" si="6"/>
        <v>49.97462058536707</v>
      </c>
      <c r="I54" s="19">
        <f t="shared" si="6"/>
        <v>59.97280870970894</v>
      </c>
      <c r="J54" s="19">
        <f t="shared" si="6"/>
        <v>69.97145004694073</v>
      </c>
      <c r="K54" s="19">
        <f t="shared" si="6"/>
        <v>79.97039346797254</v>
      </c>
      <c r="L54" s="19">
        <f t="shared" si="7"/>
        <v>89.96954831168136</v>
      </c>
      <c r="M54" s="19">
        <f t="shared" si="7"/>
        <v>99.96885689445118</v>
      </c>
      <c r="N54" s="19">
        <f t="shared" si="7"/>
        <v>109.96828076651732</v>
      </c>
      <c r="O54" s="19">
        <f t="shared" si="7"/>
        <v>129.9673755239559</v>
      </c>
      <c r="P54" s="19">
        <f t="shared" si="7"/>
        <v>149.9666966763583</v>
      </c>
      <c r="Q54" s="19">
        <f t="shared" si="7"/>
        <v>169.966168735515</v>
      </c>
      <c r="R54" s="19">
        <f t="shared" si="7"/>
        <v>189.96574641628823</v>
      </c>
      <c r="S54" s="53">
        <f t="shared" si="7"/>
        <v>209.9654009049399</v>
      </c>
    </row>
    <row r="55" spans="1:19" ht="12.75">
      <c r="A55" s="54">
        <v>179.999</v>
      </c>
      <c r="B55" s="55">
        <f t="shared" si="6"/>
        <v>10.200000000038903</v>
      </c>
      <c r="C55" s="55">
        <f t="shared" si="6"/>
        <v>10.99999999998582</v>
      </c>
      <c r="D55" s="55">
        <f t="shared" si="6"/>
        <v>11.999999999925572</v>
      </c>
      <c r="E55" s="55">
        <f t="shared" si="6"/>
        <v>19.999999999611376</v>
      </c>
      <c r="F55" s="55">
        <f t="shared" si="6"/>
        <v>29.999999999450136</v>
      </c>
      <c r="G55" s="55">
        <f t="shared" si="6"/>
        <v>39.9999999994169</v>
      </c>
      <c r="H55" s="55">
        <f t="shared" si="6"/>
        <v>49.99999999946088</v>
      </c>
      <c r="I55" s="55">
        <f t="shared" si="6"/>
        <v>59.999999999560345</v>
      </c>
      <c r="J55" s="55">
        <f t="shared" si="6"/>
        <v>69.9999999997044</v>
      </c>
      <c r="K55" s="55">
        <f t="shared" si="6"/>
        <v>79.999999999887</v>
      </c>
      <c r="L55" s="55">
        <f t="shared" si="7"/>
        <v>90.00000000010452</v>
      </c>
      <c r="M55" s="55">
        <f t="shared" si="7"/>
        <v>100.00000000035467</v>
      </c>
      <c r="N55" s="55">
        <f t="shared" si="7"/>
        <v>110.00000000063586</v>
      </c>
      <c r="O55" s="55">
        <f t="shared" si="7"/>
        <v>130.00000000128756</v>
      </c>
      <c r="P55" s="55">
        <f t="shared" si="7"/>
        <v>150.00000000205415</v>
      </c>
      <c r="Q55" s="55">
        <f t="shared" si="7"/>
        <v>170.0000000029326</v>
      </c>
      <c r="R55" s="55">
        <f t="shared" si="7"/>
        <v>190.00000000392123</v>
      </c>
      <c r="S55" s="56">
        <f t="shared" si="7"/>
        <v>210.00000000501865</v>
      </c>
    </row>
    <row r="58" spans="1:19" s="28" customFormat="1" ht="24" customHeight="1">
      <c r="A58" s="78" t="s">
        <v>67</v>
      </c>
      <c r="B58" s="49"/>
      <c r="C58" s="49"/>
      <c r="D58" s="49"/>
      <c r="E58" s="49"/>
      <c r="F58" s="49"/>
      <c r="G58" s="49"/>
      <c r="H58" s="50" t="s">
        <v>57</v>
      </c>
      <c r="I58" s="49"/>
      <c r="J58" s="49"/>
      <c r="K58" s="49"/>
      <c r="L58" s="49"/>
      <c r="M58" s="49"/>
      <c r="N58" s="49"/>
      <c r="O58" s="49"/>
      <c r="P58" s="49"/>
      <c r="Q58" s="49"/>
      <c r="R58" s="49"/>
      <c r="S58" s="51"/>
    </row>
    <row r="59" spans="1:19" ht="12.75">
      <c r="A59" s="79"/>
      <c r="B59" s="57">
        <f aca="true" t="shared" si="8" ref="B59:S59">B18</f>
        <v>0.1</v>
      </c>
      <c r="C59" s="57">
        <f t="shared" si="8"/>
        <v>0.5</v>
      </c>
      <c r="D59" s="57">
        <f t="shared" si="8"/>
        <v>1</v>
      </c>
      <c r="E59" s="57">
        <f t="shared" si="8"/>
        <v>5</v>
      </c>
      <c r="F59" s="57">
        <f t="shared" si="8"/>
        <v>10</v>
      </c>
      <c r="G59" s="57">
        <f t="shared" si="8"/>
        <v>15</v>
      </c>
      <c r="H59" s="57">
        <f t="shared" si="8"/>
        <v>20</v>
      </c>
      <c r="I59" s="57">
        <f t="shared" si="8"/>
        <v>25</v>
      </c>
      <c r="J59" s="57">
        <f t="shared" si="8"/>
        <v>30</v>
      </c>
      <c r="K59" s="57">
        <f t="shared" si="8"/>
        <v>35</v>
      </c>
      <c r="L59" s="57">
        <f t="shared" si="8"/>
        <v>40</v>
      </c>
      <c r="M59" s="57">
        <f t="shared" si="8"/>
        <v>45</v>
      </c>
      <c r="N59" s="57">
        <f t="shared" si="8"/>
        <v>50</v>
      </c>
      <c r="O59" s="57">
        <f t="shared" si="8"/>
        <v>60</v>
      </c>
      <c r="P59" s="57">
        <f t="shared" si="8"/>
        <v>70</v>
      </c>
      <c r="Q59" s="57">
        <f t="shared" si="8"/>
        <v>80</v>
      </c>
      <c r="R59" s="57">
        <f t="shared" si="8"/>
        <v>90</v>
      </c>
      <c r="S59" s="58">
        <f t="shared" si="8"/>
        <v>100</v>
      </c>
    </row>
    <row r="60" spans="1:19" ht="12.75">
      <c r="A60" s="59">
        <v>0.0001</v>
      </c>
      <c r="B60" s="60">
        <f aca="true" t="shared" si="9" ref="B60:S60">(B19-$C$3)/0.3</f>
        <v>5.639577693727915E-10</v>
      </c>
      <c r="C60" s="60">
        <f t="shared" si="9"/>
        <v>2.0012554576472516E-09</v>
      </c>
      <c r="D60" s="60">
        <f t="shared" si="9"/>
        <v>-6.68520054129355E-10</v>
      </c>
      <c r="E60" s="60">
        <f t="shared" si="9"/>
        <v>1.3921959881220878E-09</v>
      </c>
      <c r="F60" s="60">
        <f t="shared" si="9"/>
        <v>5.8177641732252525E-05</v>
      </c>
      <c r="G60" s="60">
        <f t="shared" si="9"/>
        <v>33.333333333190126</v>
      </c>
      <c r="H60" s="60">
        <f t="shared" si="9"/>
        <v>66.66666666632948</v>
      </c>
      <c r="I60" s="60">
        <f t="shared" si="9"/>
        <v>99.99999999629956</v>
      </c>
      <c r="J60" s="60">
        <f t="shared" si="9"/>
        <v>133.33333332415208</v>
      </c>
      <c r="K60" s="60">
        <f t="shared" si="9"/>
        <v>166.6666666551863</v>
      </c>
      <c r="L60" s="60">
        <f t="shared" si="9"/>
        <v>200.00000001166552</v>
      </c>
      <c r="M60" s="60">
        <f t="shared" si="9"/>
        <v>233.33333330983493</v>
      </c>
      <c r="N60" s="60">
        <f t="shared" si="9"/>
        <v>266.66666668221745</v>
      </c>
      <c r="O60" s="60">
        <f t="shared" si="9"/>
        <v>333.33333331036243</v>
      </c>
      <c r="P60" s="60">
        <f t="shared" si="9"/>
        <v>400.00000002332257</v>
      </c>
      <c r="Q60" s="60">
        <f t="shared" si="9"/>
        <v>466.6666667235607</v>
      </c>
      <c r="R60" s="60">
        <f t="shared" si="9"/>
        <v>533.3333333644285</v>
      </c>
      <c r="S60" s="61">
        <f t="shared" si="9"/>
        <v>599.9999998059817</v>
      </c>
    </row>
    <row r="61" spans="1:19" ht="12.75">
      <c r="A61" s="52">
        <v>5</v>
      </c>
      <c r="B61" s="19">
        <f aca="true" t="shared" si="10" ref="B61:S61">(B20-$C$3)/0.3</f>
        <v>0.0012812215620231864</v>
      </c>
      <c r="C61" s="19">
        <f t="shared" si="10"/>
        <v>0.006675264694446052</v>
      </c>
      <c r="D61" s="19">
        <f t="shared" si="10"/>
        <v>0.014090401780855188</v>
      </c>
      <c r="E61" s="19">
        <f t="shared" si="10"/>
        <v>0.1263643584095142</v>
      </c>
      <c r="F61" s="19">
        <f t="shared" si="10"/>
        <v>2.907959157689065</v>
      </c>
      <c r="G61" s="19">
        <f t="shared" si="10"/>
        <v>33.709615867786745</v>
      </c>
      <c r="H61" s="19">
        <f t="shared" si="10"/>
        <v>66.91939538348569</v>
      </c>
      <c r="I61" s="19">
        <f t="shared" si="10"/>
        <v>100.21096061774723</v>
      </c>
      <c r="J61" s="19">
        <f t="shared" si="10"/>
        <v>133.52332769481552</v>
      </c>
      <c r="K61" s="19">
        <f t="shared" si="10"/>
        <v>166.8440586149652</v>
      </c>
      <c r="L61" s="19">
        <f t="shared" si="10"/>
        <v>200.168981755088</v>
      </c>
      <c r="M61" s="19">
        <f t="shared" si="10"/>
        <v>233.49630387484146</v>
      </c>
      <c r="N61" s="19">
        <f t="shared" si="10"/>
        <v>266.8251267518496</v>
      </c>
      <c r="O61" s="19">
        <f t="shared" si="10"/>
        <v>333.4854759675198</v>
      </c>
      <c r="P61" s="19">
        <f t="shared" si="10"/>
        <v>400.14792925543685</v>
      </c>
      <c r="Q61" s="19">
        <f t="shared" si="10"/>
        <v>466.8115855457103</v>
      </c>
      <c r="R61" s="19">
        <f t="shared" si="10"/>
        <v>533.4759939947736</v>
      </c>
      <c r="S61" s="53">
        <f t="shared" si="10"/>
        <v>600.1409040178089</v>
      </c>
    </row>
    <row r="62" spans="1:19" ht="12.75">
      <c r="A62" s="52">
        <v>10</v>
      </c>
      <c r="B62" s="19">
        <f aca="true" t="shared" si="11" ref="B62:S62">(B21-$C$3)/0.3</f>
        <v>0.00511483828857943</v>
      </c>
      <c r="C62" s="19">
        <f t="shared" si="11"/>
        <v>0.02664185770273164</v>
      </c>
      <c r="D62" s="19">
        <f t="shared" si="11"/>
        <v>0.056214912829162245</v>
      </c>
      <c r="E62" s="19">
        <f t="shared" si="11"/>
        <v>0.4989399992411118</v>
      </c>
      <c r="F62" s="19">
        <f t="shared" si="11"/>
        <v>5.810382849843876</v>
      </c>
      <c r="G62" s="19">
        <f t="shared" si="11"/>
        <v>34.788989946820834</v>
      </c>
      <c r="H62" s="19">
        <f t="shared" si="11"/>
        <v>67.66454666514895</v>
      </c>
      <c r="I62" s="19">
        <f t="shared" si="11"/>
        <v>100.83700789930901</v>
      </c>
      <c r="J62" s="19">
        <f t="shared" si="11"/>
        <v>134.08866671879903</v>
      </c>
      <c r="K62" s="19">
        <f t="shared" si="11"/>
        <v>167.37264773713264</v>
      </c>
      <c r="L62" s="19">
        <f t="shared" si="11"/>
        <v>200.67294669099084</v>
      </c>
      <c r="M62" s="19">
        <f t="shared" si="11"/>
        <v>233.9826228746314</v>
      </c>
      <c r="N62" s="19">
        <f t="shared" si="11"/>
        <v>267.29818141702555</v>
      </c>
      <c r="O62" s="19">
        <f t="shared" si="11"/>
        <v>333.9399193729751</v>
      </c>
      <c r="P62" s="19">
        <f t="shared" si="11"/>
        <v>400.58993953344935</v>
      </c>
      <c r="Q62" s="19">
        <f t="shared" si="11"/>
        <v>467.2447029487048</v>
      </c>
      <c r="R62" s="19">
        <f t="shared" si="11"/>
        <v>533.9024353258562</v>
      </c>
      <c r="S62" s="53">
        <f t="shared" si="11"/>
        <v>600.5621491282948</v>
      </c>
    </row>
    <row r="63" spans="1:19" ht="12.75">
      <c r="A63" s="52">
        <v>15</v>
      </c>
      <c r="B63" s="19">
        <f aca="true" t="shared" si="12" ref="B63:S63">(B22-$C$3)/0.3</f>
        <v>0.011470792138924917</v>
      </c>
      <c r="C63" s="19">
        <f t="shared" si="12"/>
        <v>0.059722933774638186</v>
      </c>
      <c r="D63" s="19">
        <f t="shared" si="12"/>
        <v>0.12593631080083156</v>
      </c>
      <c r="E63" s="19">
        <f t="shared" si="12"/>
        <v>1.0995363826605657</v>
      </c>
      <c r="F63" s="19">
        <f t="shared" si="12"/>
        <v>8.701746148003439</v>
      </c>
      <c r="G63" s="19">
        <f t="shared" si="12"/>
        <v>36.449445966204365</v>
      </c>
      <c r="H63" s="19">
        <f t="shared" si="12"/>
        <v>68.86573943198782</v>
      </c>
      <c r="I63" s="19">
        <f t="shared" si="12"/>
        <v>101.85847052373158</v>
      </c>
      <c r="J63" s="19">
        <f t="shared" si="12"/>
        <v>135.01581152245356</v>
      </c>
      <c r="K63" s="19">
        <f t="shared" si="12"/>
        <v>168.24190649016768</v>
      </c>
      <c r="L63" s="19">
        <f t="shared" si="12"/>
        <v>201.50311100698949</v>
      </c>
      <c r="M63" s="19">
        <f t="shared" si="12"/>
        <v>234.7846282483858</v>
      </c>
      <c r="N63" s="19">
        <f t="shared" si="12"/>
        <v>268.07894442289466</v>
      </c>
      <c r="O63" s="19">
        <f t="shared" si="12"/>
        <v>334.69077235964045</v>
      </c>
      <c r="P63" s="19">
        <f t="shared" si="12"/>
        <v>401.32074583154684</v>
      </c>
      <c r="Q63" s="19">
        <f t="shared" si="12"/>
        <v>467.9611397260103</v>
      </c>
      <c r="R63" s="19">
        <f t="shared" si="12"/>
        <v>534.608068068783</v>
      </c>
      <c r="S63" s="53">
        <f t="shared" si="12"/>
        <v>601.2593631080091</v>
      </c>
    </row>
    <row r="64" spans="1:19" ht="12.75">
      <c r="A64" s="52">
        <v>20</v>
      </c>
      <c r="B64" s="19">
        <f aca="true" t="shared" si="13" ref="B64:S64">(B23-$C$3)/0.3</f>
        <v>0.02029927154714173</v>
      </c>
      <c r="C64" s="19">
        <f t="shared" si="13"/>
        <v>0.10562625799418394</v>
      </c>
      <c r="D64" s="19">
        <f t="shared" si="13"/>
        <v>0.22253529777661524</v>
      </c>
      <c r="E64" s="19">
        <f t="shared" si="13"/>
        <v>1.901746752485387</v>
      </c>
      <c r="F64" s="19">
        <f t="shared" si="13"/>
        <v>11.576545177795357</v>
      </c>
      <c r="G64" s="19">
        <f t="shared" si="13"/>
        <v>38.548219974375044</v>
      </c>
      <c r="H64" s="19">
        <f t="shared" si="13"/>
        <v>70.47016017163745</v>
      </c>
      <c r="I64" s="19">
        <f t="shared" si="13"/>
        <v>103.24510302022001</v>
      </c>
      <c r="J64" s="19">
        <f t="shared" si="13"/>
        <v>136.2834292975522</v>
      </c>
      <c r="K64" s="19">
        <f t="shared" si="13"/>
        <v>169.43502808048592</v>
      </c>
      <c r="L64" s="19">
        <f t="shared" si="13"/>
        <v>202.64533887622062</v>
      </c>
      <c r="M64" s="19">
        <f t="shared" si="13"/>
        <v>235.88992322029404</v>
      </c>
      <c r="N64" s="19">
        <f t="shared" si="13"/>
        <v>269.1562318778922</v>
      </c>
      <c r="O64" s="19">
        <f t="shared" si="13"/>
        <v>335.72841919307086</v>
      </c>
      <c r="P64" s="19">
        <f t="shared" si="13"/>
        <v>402.3316949659019</v>
      </c>
      <c r="Q64" s="19">
        <f t="shared" si="13"/>
        <v>468.9528903112565</v>
      </c>
      <c r="R64" s="19">
        <f t="shared" si="13"/>
        <v>535.5853508360512</v>
      </c>
      <c r="S64" s="53">
        <f t="shared" si="13"/>
        <v>602.2253529777671</v>
      </c>
    </row>
    <row r="65" spans="1:19" ht="12.75">
      <c r="A65" s="52">
        <v>25</v>
      </c>
      <c r="B65" s="19">
        <f aca="true" t="shared" si="14" ref="B65:S65">(B24-$C$3)/0.3</f>
        <v>0.031531135824784215</v>
      </c>
      <c r="C65" s="19">
        <f t="shared" si="14"/>
        <v>0.16394789954292222</v>
      </c>
      <c r="D65" s="19">
        <f t="shared" si="14"/>
        <v>0.3450241682163421</v>
      </c>
      <c r="E65" s="19">
        <f t="shared" si="14"/>
        <v>2.8750895652062645</v>
      </c>
      <c r="F65" s="19">
        <f t="shared" si="14"/>
        <v>14.42930759587353</v>
      </c>
      <c r="G65" s="19">
        <f t="shared" si="14"/>
        <v>40.95833508038989</v>
      </c>
      <c r="H65" s="19">
        <f t="shared" si="14"/>
        <v>72.4168457970792</v>
      </c>
      <c r="I65" s="19">
        <f t="shared" si="14"/>
        <v>104.9591875325758</v>
      </c>
      <c r="J65" s="19">
        <f t="shared" si="14"/>
        <v>137.86399244182093</v>
      </c>
      <c r="K65" s="19">
        <f t="shared" si="14"/>
        <v>170.92991806345637</v>
      </c>
      <c r="L65" s="19">
        <f t="shared" si="14"/>
        <v>204.08083238899152</v>
      </c>
      <c r="M65" s="19">
        <f t="shared" si="14"/>
        <v>237.28189472989519</v>
      </c>
      <c r="N65" s="19">
        <f t="shared" si="14"/>
        <v>270.514973381335</v>
      </c>
      <c r="O65" s="19">
        <f t="shared" si="14"/>
        <v>337.0398079887536</v>
      </c>
      <c r="P65" s="19">
        <f t="shared" si="14"/>
        <v>403.61098797430924</v>
      </c>
      <c r="Q65" s="19">
        <f t="shared" si="14"/>
        <v>470.20900491236046</v>
      </c>
      <c r="R65" s="19">
        <f t="shared" si="14"/>
        <v>536.8239456179806</v>
      </c>
      <c r="S65" s="53">
        <f t="shared" si="14"/>
        <v>603.4502416821632</v>
      </c>
    </row>
    <row r="66" spans="1:21" ht="12.75">
      <c r="A66" s="52">
        <v>30</v>
      </c>
      <c r="B66" s="19">
        <f aca="true" t="shared" si="15" ref="B66:S66">(B25-$C$3)/0.3</f>
        <v>0.04507850269437341</v>
      </c>
      <c r="C66" s="19">
        <f t="shared" si="15"/>
        <v>0.23417727238846572</v>
      </c>
      <c r="D66" s="19">
        <f t="shared" si="15"/>
        <v>0.49216510010968645</v>
      </c>
      <c r="E66" s="19">
        <f t="shared" si="15"/>
        <v>3.9885612487912665</v>
      </c>
      <c r="F66" s="19">
        <f t="shared" si="15"/>
        <v>17.254603006834717</v>
      </c>
      <c r="G66" s="19">
        <f t="shared" si="15"/>
        <v>43.58059921401065</v>
      </c>
      <c r="H66" s="19">
        <f t="shared" si="15"/>
        <v>74.6437891642492</v>
      </c>
      <c r="I66" s="19">
        <f t="shared" si="15"/>
        <v>106.9587860852799</v>
      </c>
      <c r="J66" s="19">
        <f t="shared" si="15"/>
        <v>139.72560464974202</v>
      </c>
      <c r="K66" s="19">
        <f t="shared" si="15"/>
        <v>172.70038028956097</v>
      </c>
      <c r="L66" s="19">
        <f t="shared" si="15"/>
        <v>205.78698076650963</v>
      </c>
      <c r="M66" s="19">
        <f t="shared" si="15"/>
        <v>238.9403640560345</v>
      </c>
      <c r="N66" s="19">
        <f t="shared" si="15"/>
        <v>272.1367353175611</v>
      </c>
      <c r="O66" s="19">
        <f t="shared" si="15"/>
        <v>338.6088247528049</v>
      </c>
      <c r="P66" s="19">
        <f t="shared" si="15"/>
        <v>405.1439720646558</v>
      </c>
      <c r="Q66" s="19">
        <f t="shared" si="15"/>
        <v>471.71583068545016</v>
      </c>
      <c r="R66" s="19">
        <f t="shared" si="15"/>
        <v>538.3109249078858</v>
      </c>
      <c r="S66" s="53">
        <f t="shared" si="15"/>
        <v>604.9216510010972</v>
      </c>
      <c r="U66" s="34" t="s">
        <v>22</v>
      </c>
    </row>
    <row r="67" spans="1:26" ht="12.75">
      <c r="A67" s="52">
        <v>35</v>
      </c>
      <c r="B67" s="19">
        <f aca="true" t="shared" si="16" ref="B67:S67">(B26-$C$3)/0.3</f>
        <v>0.06083549247122141</v>
      </c>
      <c r="C67" s="19">
        <f t="shared" si="16"/>
        <v>0.3157033999653673</v>
      </c>
      <c r="D67" s="19">
        <f t="shared" si="16"/>
        <v>0.6624923090482919</v>
      </c>
      <c r="E67" s="19">
        <f t="shared" si="16"/>
        <v>5.213003138657383</v>
      </c>
      <c r="F67" s="19">
        <f t="shared" si="16"/>
        <v>20.047053300284873</v>
      </c>
      <c r="G67" s="19">
        <f t="shared" si="16"/>
        <v>46.34164428779506</v>
      </c>
      <c r="H67" s="19">
        <f t="shared" si="16"/>
        <v>77.09267294398144</v>
      </c>
      <c r="I67" s="19">
        <f t="shared" si="16"/>
        <v>109.20059851945041</v>
      </c>
      <c r="J67" s="19">
        <f t="shared" si="16"/>
        <v>141.83379699979722</v>
      </c>
      <c r="K67" s="19">
        <f t="shared" si="16"/>
        <v>174.71735631071195</v>
      </c>
      <c r="L67" s="19">
        <f t="shared" si="16"/>
        <v>207.73828188762735</v>
      </c>
      <c r="M67" s="19">
        <f t="shared" si="16"/>
        <v>240.84231109109152</v>
      </c>
      <c r="N67" s="19">
        <f t="shared" si="16"/>
        <v>274.00031420624504</v>
      </c>
      <c r="O67" s="19">
        <f t="shared" si="16"/>
        <v>340.41672811679825</v>
      </c>
      <c r="P67" s="19">
        <f t="shared" si="16"/>
        <v>406.9134853560085</v>
      </c>
      <c r="Q67" s="19">
        <f t="shared" si="16"/>
        <v>473.45729967705364</v>
      </c>
      <c r="R67" s="19">
        <f t="shared" si="16"/>
        <v>540.0310210096046</v>
      </c>
      <c r="S67" s="53">
        <f t="shared" si="16"/>
        <v>606.6249230904825</v>
      </c>
      <c r="U67" s="16" t="s">
        <v>36</v>
      </c>
      <c r="V67" s="38"/>
      <c r="W67" s="38"/>
      <c r="X67" s="38"/>
      <c r="Y67" s="38">
        <v>28.8</v>
      </c>
      <c r="Z67" s="20" t="s">
        <v>25</v>
      </c>
    </row>
    <row r="68" spans="1:26" ht="12.75">
      <c r="A68" s="52">
        <v>40</v>
      </c>
      <c r="B68" s="19">
        <f aca="true" t="shared" si="17" ref="B68:S68">(B27-$C$3)/0.3</f>
        <v>0.07867912077404782</v>
      </c>
      <c r="C68" s="19">
        <f t="shared" si="17"/>
        <v>0.40782225604956446</v>
      </c>
      <c r="D68" s="19">
        <f t="shared" si="17"/>
        <v>0.8543371951389982</v>
      </c>
      <c r="E68" s="19">
        <f t="shared" si="17"/>
        <v>6.5223047752595305</v>
      </c>
      <c r="F68" s="19">
        <f t="shared" si="17"/>
        <v>22.80134288837791</v>
      </c>
      <c r="G68" s="19">
        <f t="shared" si="17"/>
        <v>49.18788487951735</v>
      </c>
      <c r="H68" s="19">
        <f t="shared" si="17"/>
        <v>79.71127621718576</v>
      </c>
      <c r="I68" s="19">
        <f t="shared" si="17"/>
        <v>111.64213732329094</v>
      </c>
      <c r="J68" s="19">
        <f t="shared" si="17"/>
        <v>144.15310520261045</v>
      </c>
      <c r="K68" s="19">
        <f t="shared" si="17"/>
        <v>176.9500987962636</v>
      </c>
      <c r="L68" s="19">
        <f t="shared" si="17"/>
        <v>209.90725613012796</v>
      </c>
      <c r="M68" s="19">
        <f t="shared" si="17"/>
        <v>242.9626154533215</v>
      </c>
      <c r="N68" s="19">
        <f t="shared" si="17"/>
        <v>276.08235772700374</v>
      </c>
      <c r="O68" s="19">
        <f t="shared" si="17"/>
        <v>342.4426183860589</v>
      </c>
      <c r="P68" s="19">
        <f t="shared" si="17"/>
        <v>408.9002361477693</v>
      </c>
      <c r="Q68" s="19">
        <f t="shared" si="17"/>
        <v>475.4152499329666</v>
      </c>
      <c r="R68" s="19">
        <f t="shared" si="17"/>
        <v>541.9669068567755</v>
      </c>
      <c r="S68" s="53">
        <f t="shared" si="17"/>
        <v>608.5433719513903</v>
      </c>
      <c r="U68" s="39" t="s">
        <v>24</v>
      </c>
      <c r="Y68" s="17">
        <v>5.6</v>
      </c>
      <c r="Z68" s="21" t="s">
        <v>59</v>
      </c>
    </row>
    <row r="69" spans="1:26" ht="12.75">
      <c r="A69" s="52">
        <v>45</v>
      </c>
      <c r="B69" s="19">
        <f aca="true" t="shared" si="18" ref="B69:S69">(B28-$C$3)/0.3</f>
        <v>0.09847033015051447</v>
      </c>
      <c r="C69" s="19">
        <f t="shared" si="18"/>
        <v>0.5097450157607261</v>
      </c>
      <c r="D69" s="19">
        <f t="shared" si="18"/>
        <v>1.0658555645670968</v>
      </c>
      <c r="E69" s="19">
        <f t="shared" si="18"/>
        <v>7.893762636798343</v>
      </c>
      <c r="F69" s="19">
        <f t="shared" si="18"/>
        <v>25.51222882433932</v>
      </c>
      <c r="G69" s="19">
        <f t="shared" si="18"/>
        <v>52.07977874617689</v>
      </c>
      <c r="H69" s="19">
        <f t="shared" si="18"/>
        <v>82.45419194026336</v>
      </c>
      <c r="I69" s="19">
        <f t="shared" si="18"/>
        <v>114.24316733290496</v>
      </c>
      <c r="J69" s="19">
        <f t="shared" si="18"/>
        <v>146.64832645940163</v>
      </c>
      <c r="K69" s="19">
        <f t="shared" si="18"/>
        <v>179.36719617865225</v>
      </c>
      <c r="L69" s="19">
        <f t="shared" si="18"/>
        <v>212.26528973080596</v>
      </c>
      <c r="M69" s="19">
        <f t="shared" si="18"/>
        <v>245.2747663309011</v>
      </c>
      <c r="N69" s="19">
        <f t="shared" si="18"/>
        <v>278.3579756383741</v>
      </c>
      <c r="O69" s="19">
        <f t="shared" si="18"/>
        <v>344.66391578948475</v>
      </c>
      <c r="P69" s="19">
        <f t="shared" si="18"/>
        <v>411.08319861395455</v>
      </c>
      <c r="Q69" s="19">
        <f t="shared" si="18"/>
        <v>477.5697659168611</v>
      </c>
      <c r="R69" s="19">
        <f t="shared" si="18"/>
        <v>544.0994972534237</v>
      </c>
      <c r="S69" s="53">
        <f t="shared" si="18"/>
        <v>610.6585556456713</v>
      </c>
      <c r="U69" s="39" t="s">
        <v>26</v>
      </c>
      <c r="Y69" s="17">
        <f>Y67-Y68</f>
        <v>23.200000000000003</v>
      </c>
      <c r="Z69" s="21" t="s">
        <v>25</v>
      </c>
    </row>
    <row r="70" spans="1:26" ht="12.75">
      <c r="A70" s="52">
        <v>50</v>
      </c>
      <c r="B70" s="19">
        <f aca="true" t="shared" si="19" ref="B70:S70">(B29-$C$3)/0.3</f>
        <v>0.12005514968350303</v>
      </c>
      <c r="C70" s="19">
        <f t="shared" si="19"/>
        <v>0.6206070393643515</v>
      </c>
      <c r="D70" s="19">
        <f t="shared" si="19"/>
        <v>1.295056018175913</v>
      </c>
      <c r="E70" s="19">
        <f t="shared" si="19"/>
        <v>9.307944662121734</v>
      </c>
      <c r="F70" s="19">
        <f t="shared" si="19"/>
        <v>28.174550782713297</v>
      </c>
      <c r="G70" s="19">
        <f t="shared" si="19"/>
        <v>54.987493190755536</v>
      </c>
      <c r="H70" s="19">
        <f t="shared" si="19"/>
        <v>85.28255599091014</v>
      </c>
      <c r="I70" s="19">
        <f t="shared" si="19"/>
        <v>116.96650864065727</v>
      </c>
      <c r="J70" s="19">
        <f t="shared" si="19"/>
        <v>149.28543196770175</v>
      </c>
      <c r="K70" s="19">
        <f t="shared" si="19"/>
        <v>181.9374054387559</v>
      </c>
      <c r="L70" s="19">
        <f t="shared" si="19"/>
        <v>214.7833665965185</v>
      </c>
      <c r="M70" s="19">
        <f t="shared" si="19"/>
        <v>247.75150566128772</v>
      </c>
      <c r="N70" s="19">
        <f t="shared" si="19"/>
        <v>280.801310659993</v>
      </c>
      <c r="O70" s="19">
        <f t="shared" si="19"/>
        <v>347.0568261782762</v>
      </c>
      <c r="P70" s="19">
        <f t="shared" si="19"/>
        <v>413.4400083926486</v>
      </c>
      <c r="Q70" s="19">
        <f t="shared" si="19"/>
        <v>479.89952513364057</v>
      </c>
      <c r="R70" s="19">
        <f t="shared" si="19"/>
        <v>546.4082597796329</v>
      </c>
      <c r="S70" s="53">
        <f t="shared" si="19"/>
        <v>612.9505601817592</v>
      </c>
      <c r="U70" s="39" t="s">
        <v>37</v>
      </c>
      <c r="Y70" s="17">
        <v>4</v>
      </c>
      <c r="Z70" s="21" t="s">
        <v>28</v>
      </c>
    </row>
    <row r="71" spans="1:26" ht="12.75">
      <c r="A71" s="52">
        <v>55</v>
      </c>
      <c r="B71" s="19">
        <f aca="true" t="shared" si="20" ref="B71:S71">(B30-$C$3)/0.3</f>
        <v>0.14326597051350495</v>
      </c>
      <c r="C71" s="19">
        <f t="shared" si="20"/>
        <v>0.739477407239632</v>
      </c>
      <c r="D71" s="19">
        <f t="shared" si="20"/>
        <v>1.5398286603143951</v>
      </c>
      <c r="E71" s="19">
        <f t="shared" si="20"/>
        <v>10.748324440166222</v>
      </c>
      <c r="F71" s="19">
        <f t="shared" si="20"/>
        <v>30.7832408823356</v>
      </c>
      <c r="G71" s="19">
        <f t="shared" si="20"/>
        <v>57.887894894457574</v>
      </c>
      <c r="H71" s="19">
        <f t="shared" si="20"/>
        <v>88.16331554699914</v>
      </c>
      <c r="I71" s="19">
        <f t="shared" si="20"/>
        <v>119.77836196164073</v>
      </c>
      <c r="J71" s="19">
        <f t="shared" si="20"/>
        <v>152.03216439323148</v>
      </c>
      <c r="K71" s="19">
        <f t="shared" si="20"/>
        <v>184.63028374011557</v>
      </c>
      <c r="L71" s="19">
        <f t="shared" si="20"/>
        <v>217.4326686952129</v>
      </c>
      <c r="M71" s="19">
        <f t="shared" si="20"/>
        <v>250.36538299408952</v>
      </c>
      <c r="N71" s="19">
        <f t="shared" si="20"/>
        <v>283.38604864990907</v>
      </c>
      <c r="O71" s="19">
        <f t="shared" si="20"/>
        <v>349.5967770725188</v>
      </c>
      <c r="P71" s="19">
        <f t="shared" si="20"/>
        <v>415.9473441247644</v>
      </c>
      <c r="Q71" s="19">
        <f t="shared" si="20"/>
        <v>482.3821393899048</v>
      </c>
      <c r="R71" s="19">
        <f t="shared" si="20"/>
        <v>548.8715255619212</v>
      </c>
      <c r="S71" s="53">
        <f t="shared" si="20"/>
        <v>615.3982866031446</v>
      </c>
      <c r="U71" s="39" t="s">
        <v>29</v>
      </c>
      <c r="Y71" s="17">
        <f>C3</f>
        <v>10</v>
      </c>
      <c r="Z71" s="21" t="s">
        <v>48</v>
      </c>
    </row>
    <row r="72" spans="1:26" ht="12.75">
      <c r="A72" s="52">
        <v>60</v>
      </c>
      <c r="B72" s="19">
        <f aca="true" t="shared" si="21" ref="B72:S72">(B31-$C$3)/0.3</f>
        <v>0.16792292428199573</v>
      </c>
      <c r="C72" s="19">
        <f t="shared" si="21"/>
        <v>0.8653688265718884</v>
      </c>
      <c r="D72" s="19">
        <f t="shared" si="21"/>
        <v>1.797973380564848</v>
      </c>
      <c r="E72" s="19">
        <f t="shared" si="21"/>
        <v>12.20084679281462</v>
      </c>
      <c r="F72" s="19">
        <f t="shared" si="21"/>
        <v>33.333333333333336</v>
      </c>
      <c r="G72" s="19">
        <f t="shared" si="21"/>
        <v>60.762521851076514</v>
      </c>
      <c r="H72" s="19">
        <f t="shared" si="21"/>
        <v>91.06836025229589</v>
      </c>
      <c r="I72" s="19">
        <f t="shared" si="21"/>
        <v>122.64831572567786</v>
      </c>
      <c r="J72" s="19">
        <f t="shared" si="21"/>
        <v>154.85837703548637</v>
      </c>
      <c r="K72" s="19">
        <f t="shared" si="21"/>
        <v>187.41663330663997</v>
      </c>
      <c r="L72" s="19">
        <f t="shared" si="21"/>
        <v>220.1850425154663</v>
      </c>
      <c r="M72" s="19">
        <f t="shared" si="21"/>
        <v>253.0892128645408</v>
      </c>
      <c r="N72" s="19">
        <f t="shared" si="21"/>
        <v>286.0858564985279</v>
      </c>
      <c r="O72" s="19">
        <f t="shared" si="21"/>
        <v>352.25881209433396</v>
      </c>
      <c r="P72" s="19">
        <f t="shared" si="21"/>
        <v>418.58128414339996</v>
      </c>
      <c r="Q72" s="19">
        <f t="shared" si="21"/>
        <v>484.9944811756913</v>
      </c>
      <c r="R72" s="19">
        <f t="shared" si="21"/>
        <v>551.4667915105844</v>
      </c>
      <c r="S72" s="53">
        <f t="shared" si="21"/>
        <v>617.9797338056482</v>
      </c>
      <c r="U72" s="39" t="s">
        <v>30</v>
      </c>
      <c r="Y72" s="35">
        <f>10*LOG10(Y70)-20*LOG(Y71*1000)+145.8</f>
        <v>71.82059991327964</v>
      </c>
      <c r="Z72" s="21" t="s">
        <v>25</v>
      </c>
    </row>
    <row r="73" spans="1:26" ht="12.75">
      <c r="A73" s="52">
        <v>65</v>
      </c>
      <c r="B73" s="19">
        <f aca="true" t="shared" si="22" ref="B73:S73">(B32-$C$3)/0.3</f>
        <v>0.19383535077938183</v>
      </c>
      <c r="C73" s="19">
        <f t="shared" si="22"/>
        <v>0.9972477382394492</v>
      </c>
      <c r="D73" s="19">
        <f t="shared" si="22"/>
        <v>2.067227085398435</v>
      </c>
      <c r="E73" s="19">
        <f t="shared" si="22"/>
        <v>13.65350883596415</v>
      </c>
      <c r="F73" s="19">
        <f t="shared" si="22"/>
        <v>35.81997388978825</v>
      </c>
      <c r="G73" s="19">
        <f t="shared" si="22"/>
        <v>63.596226348976145</v>
      </c>
      <c r="H73" s="19">
        <f t="shared" si="22"/>
        <v>93.97368433859498</v>
      </c>
      <c r="I73" s="19">
        <f t="shared" si="22"/>
        <v>125.5491649435173</v>
      </c>
      <c r="J73" s="19">
        <f t="shared" si="22"/>
        <v>157.73617875957171</v>
      </c>
      <c r="K73" s="19">
        <f t="shared" si="22"/>
        <v>190.26878721824627</v>
      </c>
      <c r="L73" s="19">
        <f t="shared" si="22"/>
        <v>223.01334121899316</v>
      </c>
      <c r="M73" s="19">
        <f t="shared" si="22"/>
        <v>255.89643537186893</v>
      </c>
      <c r="N73" s="19">
        <f t="shared" si="22"/>
        <v>288.8747439772623</v>
      </c>
      <c r="O73" s="19">
        <f t="shared" si="22"/>
        <v>355.01793678335184</v>
      </c>
      <c r="P73" s="19">
        <f t="shared" si="22"/>
        <v>421.3176308075247</v>
      </c>
      <c r="Q73" s="19">
        <f t="shared" si="22"/>
        <v>487.7129879446355</v>
      </c>
      <c r="R73" s="19">
        <f t="shared" si="22"/>
        <v>554.1710072883296</v>
      </c>
      <c r="S73" s="53">
        <f t="shared" si="22"/>
        <v>620.6722708539847</v>
      </c>
      <c r="U73" s="40" t="s">
        <v>31</v>
      </c>
      <c r="V73" s="41"/>
      <c r="W73" s="41"/>
      <c r="X73" s="41"/>
      <c r="Y73" s="42">
        <f>Y72-Y69</f>
        <v>48.620599913279634</v>
      </c>
      <c r="Z73" s="13" t="s">
        <v>59</v>
      </c>
    </row>
    <row r="74" spans="1:26" ht="12.75">
      <c r="A74" s="52">
        <v>70</v>
      </c>
      <c r="B74" s="19">
        <f aca="true" t="shared" si="23" ref="B74:S74">(B33-$C$3)/0.3</f>
        <v>0.22080334056903203</v>
      </c>
      <c r="C74" s="19">
        <f t="shared" si="23"/>
        <v>1.134044464977908</v>
      </c>
      <c r="D74" s="19">
        <f t="shared" si="23"/>
        <v>2.345289393165568</v>
      </c>
      <c r="E74" s="19">
        <f t="shared" si="23"/>
        <v>15.095992343811714</v>
      </c>
      <c r="F74" s="19">
        <f t="shared" si="23"/>
        <v>38.23842909006974</v>
      </c>
      <c r="G74" s="19">
        <f t="shared" si="23"/>
        <v>66.37626299063831</v>
      </c>
      <c r="H74" s="19">
        <f t="shared" si="23"/>
        <v>96.85865135429012</v>
      </c>
      <c r="I74" s="19">
        <f t="shared" si="23"/>
        <v>128.45663546310618</v>
      </c>
      <c r="J74" s="19">
        <f t="shared" si="23"/>
        <v>160.6399438377504</v>
      </c>
      <c r="K74" s="19">
        <f t="shared" si="23"/>
        <v>193.1607686667302</v>
      </c>
      <c r="L74" s="19">
        <f t="shared" si="23"/>
        <v>225.89165912444386</v>
      </c>
      <c r="M74" s="19">
        <f t="shared" si="23"/>
        <v>258.7613874618265</v>
      </c>
      <c r="N74" s="19">
        <f t="shared" si="23"/>
        <v>291.72735176256333</v>
      </c>
      <c r="O74" s="19">
        <f t="shared" si="23"/>
        <v>357.8494130990671</v>
      </c>
      <c r="P74" s="19">
        <f t="shared" si="23"/>
        <v>424.1321980772377</v>
      </c>
      <c r="Q74" s="19">
        <f t="shared" si="23"/>
        <v>490.5139393646878</v>
      </c>
      <c r="R74" s="19">
        <f t="shared" si="23"/>
        <v>556.9608420209062</v>
      </c>
      <c r="S74" s="53">
        <f t="shared" si="23"/>
        <v>623.4528939316558</v>
      </c>
      <c r="Y74" s="35">
        <f>Y73</f>
        <v>48.620599913279634</v>
      </c>
      <c r="Z74" s="21" t="s">
        <v>59</v>
      </c>
    </row>
    <row r="75" spans="1:19" ht="12.75">
      <c r="A75" s="52">
        <v>75</v>
      </c>
      <c r="B75" s="19">
        <f aca="true" t="shared" si="24" ref="B75:S75">(B34-$C$3)/0.3</f>
        <v>0.24861933805087352</v>
      </c>
      <c r="C75" s="19">
        <f t="shared" si="24"/>
        <v>1.2746632580772814</v>
      </c>
      <c r="D75" s="19">
        <f t="shared" si="24"/>
        <v>2.6298464425762567</v>
      </c>
      <c r="E75" s="19">
        <f t="shared" si="24"/>
        <v>16.5193570799094</v>
      </c>
      <c r="F75" s="19">
        <f t="shared" si="24"/>
        <v>40.584095267248046</v>
      </c>
      <c r="G75" s="19">
        <f t="shared" si="24"/>
        <v>69.09166986904498</v>
      </c>
      <c r="H75" s="19">
        <f t="shared" si="24"/>
        <v>99.70538082648551</v>
      </c>
      <c r="I75" s="19">
        <f t="shared" si="24"/>
        <v>131.3490748051425</v>
      </c>
      <c r="J75" s="19">
        <f t="shared" si="24"/>
        <v>163.5462352579215</v>
      </c>
      <c r="K75" s="19">
        <f t="shared" si="24"/>
        <v>196.0683554194543</v>
      </c>
      <c r="L75" s="19">
        <f t="shared" si="24"/>
        <v>228.79547800541863</v>
      </c>
      <c r="M75" s="19">
        <f t="shared" si="24"/>
        <v>261.6594963517444</v>
      </c>
      <c r="N75" s="19">
        <f t="shared" si="24"/>
        <v>294.6191718966838</v>
      </c>
      <c r="O75" s="19">
        <f t="shared" si="24"/>
        <v>360.7290033261644</v>
      </c>
      <c r="P75" s="19">
        <f t="shared" si="24"/>
        <v>427.0010606156447</v>
      </c>
      <c r="Q75" s="19">
        <f t="shared" si="24"/>
        <v>493.3737047254177</v>
      </c>
      <c r="R75" s="19">
        <f t="shared" si="24"/>
        <v>559.8129274462664</v>
      </c>
      <c r="S75" s="53">
        <f t="shared" si="24"/>
        <v>626.2984644257633</v>
      </c>
    </row>
    <row r="76" spans="1:19" ht="12.75">
      <c r="A76" s="52">
        <v>80</v>
      </c>
      <c r="B76" s="19">
        <f aca="true" t="shared" si="25" ref="B76:S76">(B35-$C$3)/0.3</f>
        <v>0.2770697903169269</v>
      </c>
      <c r="C76" s="19">
        <f t="shared" si="25"/>
        <v>1.4179921184242932</v>
      </c>
      <c r="D76" s="19">
        <f t="shared" si="25"/>
        <v>2.918592592883395</v>
      </c>
      <c r="E76" s="19">
        <f t="shared" si="25"/>
        <v>17.915792315582788</v>
      </c>
      <c r="F76" s="19">
        <f t="shared" si="25"/>
        <v>42.85250731243596</v>
      </c>
      <c r="G76" s="19">
        <f t="shared" si="25"/>
        <v>71.73284369232682</v>
      </c>
      <c r="H76" s="19">
        <f t="shared" si="25"/>
        <v>102.49825129783225</v>
      </c>
      <c r="I76" s="19">
        <f t="shared" si="25"/>
        <v>134.20714611840222</v>
      </c>
      <c r="J76" s="19">
        <f t="shared" si="25"/>
        <v>166.43367821523205</v>
      </c>
      <c r="K76" s="19">
        <f t="shared" si="25"/>
        <v>198.9690773090296</v>
      </c>
      <c r="L76" s="19">
        <f t="shared" si="25"/>
        <v>231.7017446044262</v>
      </c>
      <c r="M76" s="19">
        <f t="shared" si="25"/>
        <v>264.56740816055446</v>
      </c>
      <c r="N76" s="19">
        <f t="shared" si="25"/>
        <v>297.52670924292863</v>
      </c>
      <c r="O76" s="19">
        <f t="shared" si="25"/>
        <v>363.6331665481239</v>
      </c>
      <c r="P76" s="19">
        <f t="shared" si="25"/>
        <v>429.9007648546144</v>
      </c>
      <c r="Q76" s="19">
        <f t="shared" si="25"/>
        <v>496.268959500925</v>
      </c>
      <c r="R76" s="19">
        <f t="shared" si="25"/>
        <v>562.7040757179093</v>
      </c>
      <c r="S76" s="53">
        <f t="shared" si="25"/>
        <v>629.1859259288341</v>
      </c>
    </row>
    <row r="77" spans="1:19" ht="12.75">
      <c r="A77" s="52">
        <v>85</v>
      </c>
      <c r="B77" s="19">
        <f aca="true" t="shared" si="26" ref="B77:S77">(B36-$C$3)/0.3</f>
        <v>0.30593682722257043</v>
      </c>
      <c r="C77" s="19">
        <f t="shared" si="26"/>
        <v>1.5629122875193544</v>
      </c>
      <c r="D77" s="19">
        <f t="shared" si="26"/>
        <v>3.2092499070576608</v>
      </c>
      <c r="E77" s="19">
        <f t="shared" si="26"/>
        <v>19.27841887676784</v>
      </c>
      <c r="F77" s="19">
        <f t="shared" si="26"/>
        <v>45.03934717437735</v>
      </c>
      <c r="G77" s="19">
        <f t="shared" si="26"/>
        <v>74.29124448393938</v>
      </c>
      <c r="H77" s="19">
        <f t="shared" si="26"/>
        <v>105.22350442020233</v>
      </c>
      <c r="I77" s="19">
        <f t="shared" si="26"/>
        <v>137.01354483490047</v>
      </c>
      <c r="J77" s="19">
        <f t="shared" si="26"/>
        <v>169.28280977352253</v>
      </c>
      <c r="K77" s="19">
        <f t="shared" si="26"/>
        <v>201.84216938817676</v>
      </c>
      <c r="L77" s="19">
        <f t="shared" si="26"/>
        <v>234.58889692532728</v>
      </c>
      <c r="M77" s="19">
        <f t="shared" si="26"/>
        <v>267.4630647789376</v>
      </c>
      <c r="N77" s="19">
        <f t="shared" si="26"/>
        <v>300.4275934000641</v>
      </c>
      <c r="O77" s="19">
        <f t="shared" si="26"/>
        <v>366.5392124080523</v>
      </c>
      <c r="P77" s="19">
        <f t="shared" si="26"/>
        <v>432.80850404841016</v>
      </c>
      <c r="Q77" s="19">
        <f t="shared" si="26"/>
        <v>499.17687151998393</v>
      </c>
      <c r="R77" s="19">
        <f t="shared" si="26"/>
        <v>565.6114713650559</v>
      </c>
      <c r="S77" s="53">
        <f t="shared" si="26"/>
        <v>632.0924990705769</v>
      </c>
    </row>
    <row r="78" spans="1:19" ht="12.75">
      <c r="A78" s="52">
        <v>90</v>
      </c>
      <c r="B78" s="19">
        <f aca="true" t="shared" si="27" ref="B78:S78">(B37-$C$3)/0.3</f>
        <v>0.334999958335415</v>
      </c>
      <c r="C78" s="19">
        <f t="shared" si="27"/>
        <v>1.7083073241679791</v>
      </c>
      <c r="D78" s="19">
        <f t="shared" si="27"/>
        <v>3.4995854037363</v>
      </c>
      <c r="E78" s="19">
        <f t="shared" si="27"/>
        <v>20.60113295832983</v>
      </c>
      <c r="F78" s="19">
        <f t="shared" si="27"/>
        <v>47.14045207910317</v>
      </c>
      <c r="G78" s="19">
        <f t="shared" si="27"/>
        <v>76.75918792439982</v>
      </c>
      <c r="H78" s="19">
        <f t="shared" si="27"/>
        <v>107.86893258332636</v>
      </c>
      <c r="I78" s="19">
        <f t="shared" si="27"/>
        <v>139.75274678557508</v>
      </c>
      <c r="J78" s="19">
        <f t="shared" si="27"/>
        <v>172.07592200561265</v>
      </c>
      <c r="K78" s="19">
        <f t="shared" si="27"/>
        <v>204.66849815467538</v>
      </c>
      <c r="L78" s="19">
        <f t="shared" si="27"/>
        <v>237.43685418725545</v>
      </c>
      <c r="M78" s="19">
        <f t="shared" si="27"/>
        <v>270.32574095488155</v>
      </c>
      <c r="N78" s="19">
        <f t="shared" si="27"/>
        <v>303.30065045309294</v>
      </c>
      <c r="O78" s="19">
        <f t="shared" si="27"/>
        <v>369.42541767660754</v>
      </c>
      <c r="P78" s="19">
        <f t="shared" si="27"/>
        <v>435.7022603955161</v>
      </c>
      <c r="Q78" s="19">
        <f t="shared" si="27"/>
        <v>502.0752582766185</v>
      </c>
      <c r="R78" s="19">
        <f t="shared" si="27"/>
        <v>568.5128379379142</v>
      </c>
      <c r="S78" s="53">
        <f t="shared" si="27"/>
        <v>634.9958540373636</v>
      </c>
    </row>
    <row r="79" spans="1:19" ht="12.75">
      <c r="A79" s="52">
        <v>95</v>
      </c>
      <c r="B79" s="19">
        <f aca="true" t="shared" si="28" ref="B79:S79">(B38-$C$3)/0.3</f>
        <v>0.36403777281016403</v>
      </c>
      <c r="C79" s="19">
        <f t="shared" si="28"/>
        <v>1.8530717020213436</v>
      </c>
      <c r="D79" s="19">
        <f t="shared" si="28"/>
        <v>3.7874261383585583</v>
      </c>
      <c r="E79" s="19">
        <f t="shared" si="28"/>
        <v>21.878483521819472</v>
      </c>
      <c r="F79" s="19">
        <f t="shared" si="28"/>
        <v>49.15182245400828</v>
      </c>
      <c r="G79" s="19">
        <f t="shared" si="28"/>
        <v>79.12969776189377</v>
      </c>
      <c r="H79" s="19">
        <f t="shared" si="28"/>
        <v>110.42363371030564</v>
      </c>
      <c r="I79" s="19">
        <f t="shared" si="28"/>
        <v>142.41079009713033</v>
      </c>
      <c r="J79" s="19">
        <f t="shared" si="28"/>
        <v>174.79690941168</v>
      </c>
      <c r="K79" s="19">
        <f t="shared" si="28"/>
        <v>207.43047359599487</v>
      </c>
      <c r="L79" s="19">
        <f t="shared" si="28"/>
        <v>240.22698243277375</v>
      </c>
      <c r="M79" s="19">
        <f t="shared" si="28"/>
        <v>273.13605197442496</v>
      </c>
      <c r="N79" s="19">
        <f t="shared" si="28"/>
        <v>306.1259432173487</v>
      </c>
      <c r="O79" s="19">
        <f t="shared" si="28"/>
        <v>372.2711113683316</v>
      </c>
      <c r="P79" s="19">
        <f t="shared" si="28"/>
        <v>438.56091790956157</v>
      </c>
      <c r="Q79" s="19">
        <f t="shared" si="28"/>
        <v>504.9427176499423</v>
      </c>
      <c r="R79" s="19">
        <f t="shared" si="28"/>
        <v>571.3865806303993</v>
      </c>
      <c r="S79" s="53">
        <f t="shared" si="28"/>
        <v>637.874261383586</v>
      </c>
    </row>
    <row r="80" spans="1:19" ht="12.75">
      <c r="A80" s="52">
        <v>100</v>
      </c>
      <c r="B80" s="19">
        <f aca="true" t="shared" si="29" ref="B80:S80">(B39-$C$3)/0.3</f>
        <v>0.392829628751444</v>
      </c>
      <c r="C80" s="19">
        <f t="shared" si="29"/>
        <v>1.9961188813517992</v>
      </c>
      <c r="D80" s="19">
        <f t="shared" si="29"/>
        <v>4.070672229179841</v>
      </c>
      <c r="E80" s="19">
        <f t="shared" si="29"/>
        <v>23.105576273841613</v>
      </c>
      <c r="F80" s="19">
        <f t="shared" si="29"/>
        <v>51.06962954126521</v>
      </c>
      <c r="G80" s="19">
        <f t="shared" si="29"/>
        <v>81.39639994281174</v>
      </c>
      <c r="H80" s="19">
        <f t="shared" si="29"/>
        <v>112.8778192143499</v>
      </c>
      <c r="I80" s="19">
        <f t="shared" si="29"/>
        <v>144.9750896483134</v>
      </c>
      <c r="J80" s="19">
        <f t="shared" si="29"/>
        <v>177.43112680118205</v>
      </c>
      <c r="K80" s="19">
        <f t="shared" si="29"/>
        <v>210.11195597781423</v>
      </c>
      <c r="L80" s="19">
        <f t="shared" si="29"/>
        <v>242.94204505997624</v>
      </c>
      <c r="M80" s="19">
        <f t="shared" si="29"/>
        <v>275.87594054159024</v>
      </c>
      <c r="N80" s="19">
        <f t="shared" si="29"/>
        <v>308.884787571651</v>
      </c>
      <c r="O80" s="19">
        <f t="shared" si="29"/>
        <v>375.0567339603604</v>
      </c>
      <c r="P80" s="19">
        <f t="shared" si="29"/>
        <v>441.36434995743366</v>
      </c>
      <c r="Q80" s="19">
        <f t="shared" si="29"/>
        <v>507.7587347383436</v>
      </c>
      <c r="R80" s="19">
        <f t="shared" si="29"/>
        <v>574.2119066955927</v>
      </c>
      <c r="S80" s="53">
        <f t="shared" si="29"/>
        <v>640.7067222917987</v>
      </c>
    </row>
    <row r="81" spans="1:19" ht="12.75">
      <c r="A81" s="52">
        <v>105</v>
      </c>
      <c r="B81" s="19">
        <f aca="true" t="shared" si="30" ref="B81:S81">(B40-$C$3)/0.3</f>
        <v>0.42115731924664485</v>
      </c>
      <c r="C81" s="19">
        <f t="shared" si="30"/>
        <v>2.136388824914963</v>
      </c>
      <c r="D81" s="19">
        <f t="shared" si="30"/>
        <v>4.347307981533841</v>
      </c>
      <c r="E81" s="19">
        <f t="shared" si="30"/>
        <v>24.27799850072075</v>
      </c>
      <c r="F81" s="19">
        <f t="shared" si="30"/>
        <v>52.89022268608235</v>
      </c>
      <c r="G81" s="19">
        <f t="shared" si="30"/>
        <v>83.55344608870828</v>
      </c>
      <c r="H81" s="19">
        <f t="shared" si="30"/>
        <v>115.22266366810817</v>
      </c>
      <c r="I81" s="19">
        <f t="shared" si="30"/>
        <v>147.43428113071116</v>
      </c>
      <c r="J81" s="19">
        <f t="shared" si="30"/>
        <v>179.96526070822836</v>
      </c>
      <c r="K81" s="19">
        <f t="shared" si="30"/>
        <v>212.6981633285306</v>
      </c>
      <c r="L81" s="19">
        <f t="shared" si="30"/>
        <v>245.56614518195343</v>
      </c>
      <c r="M81" s="19">
        <f t="shared" si="30"/>
        <v>278.52864973290843</v>
      </c>
      <c r="N81" s="19">
        <f t="shared" si="30"/>
        <v>311.55975128727954</v>
      </c>
      <c r="O81" s="19">
        <f t="shared" si="30"/>
        <v>377.76387582036006</v>
      </c>
      <c r="P81" s="19">
        <f t="shared" si="30"/>
        <v>444.09348535035446</v>
      </c>
      <c r="Q81" s="19">
        <f t="shared" si="30"/>
        <v>510.50376770668345</v>
      </c>
      <c r="R81" s="19">
        <f t="shared" si="30"/>
        <v>576.9689257837442</v>
      </c>
      <c r="S81" s="53">
        <f t="shared" si="30"/>
        <v>643.4730798153387</v>
      </c>
    </row>
    <row r="82" spans="1:19" ht="12.75">
      <c r="A82" s="52">
        <v>110</v>
      </c>
      <c r="B82" s="19">
        <f aca="true" t="shared" si="31" ref="B82:S82">(B41-$C$3)/0.3</f>
        <v>0.4488067029555095</v>
      </c>
      <c r="C82" s="19">
        <f t="shared" si="31"/>
        <v>2.2728549421625566</v>
      </c>
      <c r="D82" s="19">
        <f t="shared" si="31"/>
        <v>4.615411286258257</v>
      </c>
      <c r="E82" s="19">
        <f t="shared" si="31"/>
        <v>25.39176019837259</v>
      </c>
      <c r="F82" s="19">
        <f t="shared" si="31"/>
        <v>54.610136285932796</v>
      </c>
      <c r="G82" s="19">
        <f t="shared" si="31"/>
        <v>85.59545786113061</v>
      </c>
      <c r="H82" s="19">
        <f t="shared" si="31"/>
        <v>117.45018706341183</v>
      </c>
      <c r="I82" s="19">
        <f t="shared" si="31"/>
        <v>149.77809109679538</v>
      </c>
      <c r="J82" s="19">
        <f t="shared" si="31"/>
        <v>182.38721540347882</v>
      </c>
      <c r="K82" s="19">
        <f t="shared" si="31"/>
        <v>215.17558336166456</v>
      </c>
      <c r="L82" s="19">
        <f t="shared" si="31"/>
        <v>248.08466477212497</v>
      </c>
      <c r="M82" s="19">
        <f t="shared" si="31"/>
        <v>281.07868734753976</v>
      </c>
      <c r="N82" s="19">
        <f t="shared" si="31"/>
        <v>314.13464058418975</v>
      </c>
      <c r="O82" s="19">
        <f t="shared" si="31"/>
        <v>380.37529936265</v>
      </c>
      <c r="P82" s="19">
        <f t="shared" si="31"/>
        <v>446.7303566571757</v>
      </c>
      <c r="Q82" s="19">
        <f t="shared" si="31"/>
        <v>513.1593155540518</v>
      </c>
      <c r="R82" s="19">
        <f t="shared" si="31"/>
        <v>579.6387324770594</v>
      </c>
      <c r="S82" s="53">
        <f t="shared" si="31"/>
        <v>646.1541128625829</v>
      </c>
    </row>
    <row r="83" spans="1:19" ht="12.75">
      <c r="A83" s="52">
        <v>115</v>
      </c>
      <c r="B83" s="19">
        <f aca="true" t="shared" si="32" ref="B83:S83">(B42-$C$3)/0.3</f>
        <v>0.4755692879119463</v>
      </c>
      <c r="C83" s="19">
        <f t="shared" si="32"/>
        <v>2.4045304582766334</v>
      </c>
      <c r="D83" s="19">
        <f t="shared" si="32"/>
        <v>4.8731614783909905</v>
      </c>
      <c r="E83" s="19">
        <f t="shared" si="32"/>
        <v>26.44324791533459</v>
      </c>
      <c r="F83" s="19">
        <f t="shared" si="32"/>
        <v>56.226096387525715</v>
      </c>
      <c r="G83" s="19">
        <f t="shared" si="32"/>
        <v>87.51748635315144</v>
      </c>
      <c r="H83" s="19">
        <f t="shared" si="32"/>
        <v>119.55316249733585</v>
      </c>
      <c r="I83" s="19">
        <f t="shared" si="32"/>
        <v>151.997229312606</v>
      </c>
      <c r="J83" s="19">
        <f t="shared" si="32"/>
        <v>184.68601334077107</v>
      </c>
      <c r="K83" s="19">
        <f t="shared" si="32"/>
        <v>217.53189199501236</v>
      </c>
      <c r="L83" s="19">
        <f t="shared" si="32"/>
        <v>250.48420402127704</v>
      </c>
      <c r="M83" s="19">
        <f t="shared" si="32"/>
        <v>283.51178564986657</v>
      </c>
      <c r="N83" s="19">
        <f t="shared" si="32"/>
        <v>316.5944785678714</v>
      </c>
      <c r="O83" s="19">
        <f t="shared" si="32"/>
        <v>382.8749488106535</v>
      </c>
      <c r="P83" s="19">
        <f t="shared" si="32"/>
        <v>449.25813407962306</v>
      </c>
      <c r="Q83" s="19">
        <f t="shared" si="32"/>
        <v>515.7079705872467</v>
      </c>
      <c r="R83" s="19">
        <f t="shared" si="32"/>
        <v>582.2034733088161</v>
      </c>
      <c r="S83" s="53">
        <f t="shared" si="32"/>
        <v>648.73161478391</v>
      </c>
    </row>
    <row r="84" spans="1:19" ht="12.75">
      <c r="A84" s="52">
        <v>120</v>
      </c>
      <c r="B84" s="19">
        <f aca="true" t="shared" si="33" ref="B84:S84">(B43-$C$3)/0.3</f>
        <v>0.5012437580059567</v>
      </c>
      <c r="C84" s="19">
        <f t="shared" si="33"/>
        <v>2.5304742144719823</v>
      </c>
      <c r="D84" s="19">
        <f t="shared" si="33"/>
        <v>5.118845842842461</v>
      </c>
      <c r="E84" s="19">
        <f t="shared" si="33"/>
        <v>27.429188517743178</v>
      </c>
      <c r="F84" s="19">
        <f t="shared" si="33"/>
        <v>57.73502691896258</v>
      </c>
      <c r="G84" s="19">
        <f t="shared" si="33"/>
        <v>89.31498239234458</v>
      </c>
      <c r="H84" s="19">
        <f t="shared" si="33"/>
        <v>121.52504370215304</v>
      </c>
      <c r="I84" s="19">
        <f t="shared" si="33"/>
        <v>154.08329997330665</v>
      </c>
      <c r="J84" s="19">
        <f t="shared" si="33"/>
        <v>186.851709182133</v>
      </c>
      <c r="K84" s="19">
        <f t="shared" si="33"/>
        <v>219.75587953120757</v>
      </c>
      <c r="L84" s="19">
        <f t="shared" si="33"/>
        <v>252.7525231651947</v>
      </c>
      <c r="M84" s="19">
        <f t="shared" si="33"/>
        <v>285.8148594182037</v>
      </c>
      <c r="N84" s="19">
        <f t="shared" si="33"/>
        <v>318.9254787610008</v>
      </c>
      <c r="O84" s="19">
        <f t="shared" si="33"/>
        <v>385.2479508100668</v>
      </c>
      <c r="P84" s="19">
        <f t="shared" si="33"/>
        <v>451.66114784235845</v>
      </c>
      <c r="Q84" s="19">
        <f t="shared" si="33"/>
        <v>518.1334581772513</v>
      </c>
      <c r="R84" s="19">
        <f t="shared" si="33"/>
        <v>584.6464004723155</v>
      </c>
      <c r="S84" s="53">
        <f t="shared" si="33"/>
        <v>651.1884584284251</v>
      </c>
    </row>
    <row r="85" spans="1:19" ht="12.75">
      <c r="A85" s="52">
        <v>125</v>
      </c>
      <c r="B85" s="19">
        <f aca="true" t="shared" si="34" ref="B85:S85">(B44-$C$3)/0.3</f>
        <v>0.5256374324522877</v>
      </c>
      <c r="C85" s="19">
        <f t="shared" si="34"/>
        <v>2.6497959138355043</v>
      </c>
      <c r="D85" s="19">
        <f t="shared" si="34"/>
        <v>5.350864947302991</v>
      </c>
      <c r="E85" s="19">
        <f t="shared" si="34"/>
        <v>28.34662070928547</v>
      </c>
      <c r="F85" s="19">
        <f t="shared" si="34"/>
        <v>59.134055545214814</v>
      </c>
      <c r="G85" s="19">
        <f t="shared" si="34"/>
        <v>90.98377482901785</v>
      </c>
      <c r="H85" s="19">
        <f t="shared" si="34"/>
        <v>123.35990808523766</v>
      </c>
      <c r="I85" s="19">
        <f t="shared" si="34"/>
        <v>156.02872871567112</v>
      </c>
      <c r="J85" s="19">
        <f t="shared" si="34"/>
        <v>188.87531619736933</v>
      </c>
      <c r="K85" s="19">
        <f t="shared" si="34"/>
        <v>221.83738483627818</v>
      </c>
      <c r="L85" s="19">
        <f t="shared" si="34"/>
        <v>254.878488179922</v>
      </c>
      <c r="M85" s="19">
        <f t="shared" si="34"/>
        <v>287.9759643554426</v>
      </c>
      <c r="N85" s="19">
        <f t="shared" si="34"/>
        <v>321.11501615650064</v>
      </c>
      <c r="O85" s="19">
        <f t="shared" si="34"/>
        <v>387.480608547892</v>
      </c>
      <c r="P85" s="19">
        <f t="shared" si="34"/>
        <v>453.9249016472627</v>
      </c>
      <c r="Q85" s="19">
        <f t="shared" si="34"/>
        <v>520.4206661194407</v>
      </c>
      <c r="R85" s="19">
        <f t="shared" si="34"/>
        <v>586.9519142790606</v>
      </c>
      <c r="S85" s="53">
        <f t="shared" si="34"/>
        <v>653.5086494730307</v>
      </c>
    </row>
    <row r="86" spans="1:19" ht="12.75">
      <c r="A86" s="52">
        <v>130</v>
      </c>
      <c r="B86" s="19">
        <f aca="true" t="shared" si="35" ref="B86:S86">(B45-$C$3)/0.3</f>
        <v>0.5485676493999847</v>
      </c>
      <c r="C86" s="19">
        <f t="shared" si="35"/>
        <v>2.7616608327866743</v>
      </c>
      <c r="D86" s="19">
        <f t="shared" si="35"/>
        <v>5.567736971357557</v>
      </c>
      <c r="E86" s="19">
        <f t="shared" si="35"/>
        <v>29.192872625569517</v>
      </c>
      <c r="F86" s="19">
        <f t="shared" si="35"/>
        <v>60.42051913577666</v>
      </c>
      <c r="G86" s="19">
        <f t="shared" si="35"/>
        <v>92.52005470393833</v>
      </c>
      <c r="H86" s="19">
        <f t="shared" si="35"/>
        <v>125.0524119178057</v>
      </c>
      <c r="I86" s="19">
        <f t="shared" si="35"/>
        <v>157.82670277622276</v>
      </c>
      <c r="J86" s="19">
        <f t="shared" si="35"/>
        <v>190.74874370583743</v>
      </c>
      <c r="K86" s="19">
        <f t="shared" si="35"/>
        <v>223.76723739027068</v>
      </c>
      <c r="L86" s="19">
        <f t="shared" si="35"/>
        <v>256.8520211235642</v>
      </c>
      <c r="M86" s="19">
        <f t="shared" si="35"/>
        <v>289.9842572568215</v>
      </c>
      <c r="N86" s="19">
        <f t="shared" si="35"/>
        <v>323.1515975782726</v>
      </c>
      <c r="O86" s="19">
        <f t="shared" si="35"/>
        <v>389.5603915078975</v>
      </c>
      <c r="P86" s="19">
        <f t="shared" si="35"/>
        <v>456.03607934909746</v>
      </c>
      <c r="Q86" s="19">
        <f t="shared" si="35"/>
        <v>522.5556656410902</v>
      </c>
      <c r="R86" s="19">
        <f t="shared" si="35"/>
        <v>589.1055962406899</v>
      </c>
      <c r="S86" s="53">
        <f t="shared" si="35"/>
        <v>655.6773697135758</v>
      </c>
    </row>
    <row r="87" spans="1:19" ht="12.75">
      <c r="A87" s="52">
        <v>135</v>
      </c>
      <c r="B87" s="19">
        <f aca="true" t="shared" si="36" ref="B87:S87">(B46-$C$3)/0.3</f>
        <v>0.5698630656812517</v>
      </c>
      <c r="C87" s="19">
        <f t="shared" si="36"/>
        <v>2.8652940222477064</v>
      </c>
      <c r="D87" s="19">
        <f t="shared" si="36"/>
        <v>5.768101186474794</v>
      </c>
      <c r="E87" s="19">
        <f t="shared" si="36"/>
        <v>29.96554419886356</v>
      </c>
      <c r="F87" s="19">
        <f t="shared" si="36"/>
        <v>61.59196883408579</v>
      </c>
      <c r="G87" s="19">
        <f t="shared" si="36"/>
        <v>93.92036376309224</v>
      </c>
      <c r="H87" s="19">
        <f t="shared" si="36"/>
        <v>126.5977550643938</v>
      </c>
      <c r="I87" s="19">
        <f t="shared" si="36"/>
        <v>159.47112204662696</v>
      </c>
      <c r="J87" s="19">
        <f t="shared" si="36"/>
        <v>192.4647442315541</v>
      </c>
      <c r="K87" s="19">
        <f t="shared" si="36"/>
        <v>225.53720680888586</v>
      </c>
      <c r="L87" s="19">
        <f t="shared" si="36"/>
        <v>258.6640554739352</v>
      </c>
      <c r="M87" s="19">
        <f t="shared" si="36"/>
        <v>291.82995883422274</v>
      </c>
      <c r="N87" s="19">
        <f t="shared" si="36"/>
        <v>325.0248326286144</v>
      </c>
      <c r="O87" s="19">
        <f t="shared" si="36"/>
        <v>391.4759225413565</v>
      </c>
      <c r="P87" s="19">
        <f t="shared" si="36"/>
        <v>457.98254664611136</v>
      </c>
      <c r="Q87" s="19">
        <f t="shared" si="36"/>
        <v>524.5257258220734</v>
      </c>
      <c r="R87" s="19">
        <f t="shared" si="36"/>
        <v>591.0942344454272</v>
      </c>
      <c r="S87" s="53">
        <f t="shared" si="36"/>
        <v>657.6810118647481</v>
      </c>
    </row>
    <row r="88" spans="1:19" ht="12.75">
      <c r="A88" s="52">
        <v>140</v>
      </c>
      <c r="B88" s="19">
        <f aca="true" t="shared" si="37" ref="B88:S88">(B47-$C$3)/0.3</f>
        <v>0.589364865524189</v>
      </c>
      <c r="C88" s="19">
        <f t="shared" si="37"/>
        <v>2.959984025023565</v>
      </c>
      <c r="D88" s="19">
        <f t="shared" si="37"/>
        <v>5.950720725642018</v>
      </c>
      <c r="E88" s="19">
        <f t="shared" si="37"/>
        <v>30.662493279853727</v>
      </c>
      <c r="F88" s="19">
        <f t="shared" si="37"/>
        <v>62.64617471906058</v>
      </c>
      <c r="G88" s="19">
        <f t="shared" si="37"/>
        <v>95.18158619266742</v>
      </c>
      <c r="H88" s="19">
        <f t="shared" si="37"/>
        <v>127.99165322637413</v>
      </c>
      <c r="I88" s="19">
        <f t="shared" si="37"/>
        <v>160.95655914513424</v>
      </c>
      <c r="J88" s="19">
        <f t="shared" si="37"/>
        <v>194.01686912130612</v>
      </c>
      <c r="K88" s="19">
        <f t="shared" si="37"/>
        <v>227.1399592888268</v>
      </c>
      <c r="L88" s="19">
        <f t="shared" si="37"/>
        <v>260.3064965237663</v>
      </c>
      <c r="M88" s="19">
        <f t="shared" si="37"/>
        <v>293.5043197338259</v>
      </c>
      <c r="N88" s="19">
        <f t="shared" si="37"/>
        <v>326.7254061089079</v>
      </c>
      <c r="O88" s="19">
        <f t="shared" si="37"/>
        <v>393.21696355317323</v>
      </c>
      <c r="P88" s="19">
        <f t="shared" si="37"/>
        <v>459.7533492537057</v>
      </c>
      <c r="Q88" s="19">
        <f t="shared" si="37"/>
        <v>526.3193229299233</v>
      </c>
      <c r="R88" s="19">
        <f t="shared" si="37"/>
        <v>592.9058426916976</v>
      </c>
      <c r="S88" s="53">
        <f t="shared" si="37"/>
        <v>659.5072072564207</v>
      </c>
    </row>
    <row r="89" spans="1:19" ht="12.75">
      <c r="A89" s="52">
        <v>145</v>
      </c>
      <c r="B89" s="19">
        <f aca="true" t="shared" si="38" ref="B89:S89">(B48-$C$3)/0.3</f>
        <v>0.6069278718570164</v>
      </c>
      <c r="C89" s="19">
        <f t="shared" si="38"/>
        <v>3.045086136941186</v>
      </c>
      <c r="D89" s="19">
        <f t="shared" si="38"/>
        <v>6.114484765008061</v>
      </c>
      <c r="E89" s="19">
        <f t="shared" si="38"/>
        <v>31.28182472761779</v>
      </c>
      <c r="F89" s="19">
        <f t="shared" si="38"/>
        <v>63.58113004988183</v>
      </c>
      <c r="G89" s="19">
        <f t="shared" si="38"/>
        <v>96.30094273801524</v>
      </c>
      <c r="H89" s="19">
        <f t="shared" si="38"/>
        <v>129.2303161219023</v>
      </c>
      <c r="I89" s="19">
        <f t="shared" si="38"/>
        <v>162.27822694561036</v>
      </c>
      <c r="J89" s="19">
        <f t="shared" si="38"/>
        <v>195.39943149250433</v>
      </c>
      <c r="K89" s="19">
        <f t="shared" si="38"/>
        <v>228.56902036966216</v>
      </c>
      <c r="L89" s="19">
        <f t="shared" si="38"/>
        <v>261.7721867123023</v>
      </c>
      <c r="M89" s="19">
        <f t="shared" si="38"/>
        <v>294.99959002632323</v>
      </c>
      <c r="N89" s="19">
        <f t="shared" si="38"/>
        <v>328.2450525035203</v>
      </c>
      <c r="O89" s="19">
        <f t="shared" si="38"/>
        <v>394.774400793105</v>
      </c>
      <c r="P89" s="19">
        <f t="shared" si="38"/>
        <v>461.33870874583477</v>
      </c>
      <c r="Q89" s="19">
        <f t="shared" si="38"/>
        <v>527.9261459269281</v>
      </c>
      <c r="R89" s="19">
        <f t="shared" si="38"/>
        <v>594.5296746393437</v>
      </c>
      <c r="S89" s="53">
        <f t="shared" si="38"/>
        <v>661.1448476500818</v>
      </c>
    </row>
    <row r="90" spans="1:19" ht="12.75">
      <c r="A90" s="52">
        <v>150</v>
      </c>
      <c r="B90" s="19">
        <f aca="true" t="shared" si="39" ref="B90:S90">(B49-$C$3)/0.3</f>
        <v>0.6224215545996911</v>
      </c>
      <c r="C90" s="19">
        <f t="shared" si="39"/>
        <v>3.12002523920197</v>
      </c>
      <c r="D90" s="19">
        <f t="shared" si="39"/>
        <v>6.258410223727366</v>
      </c>
      <c r="E90" s="19">
        <f t="shared" si="39"/>
        <v>31.821881852940166</v>
      </c>
      <c r="F90" s="19">
        <f t="shared" si="39"/>
        <v>64.3950550859379</v>
      </c>
      <c r="G90" s="19">
        <f t="shared" si="39"/>
        <v>97.27598658104905</v>
      </c>
      <c r="H90" s="19">
        <f t="shared" si="39"/>
        <v>130.31043037254702</v>
      </c>
      <c r="I90" s="19">
        <f t="shared" si="39"/>
        <v>163.43195228330706</v>
      </c>
      <c r="J90" s="19">
        <f t="shared" si="39"/>
        <v>196.6074755105683</v>
      </c>
      <c r="K90" s="19">
        <f t="shared" si="39"/>
        <v>229.81874340125748</v>
      </c>
      <c r="L90" s="19">
        <f t="shared" si="39"/>
        <v>263.054875664863</v>
      </c>
      <c r="M90" s="19">
        <f t="shared" si="39"/>
        <v>296.3089922721752</v>
      </c>
      <c r="N90" s="19">
        <f t="shared" si="39"/>
        <v>329.57653289801294</v>
      </c>
      <c r="O90" s="19">
        <f t="shared" si="39"/>
        <v>396.1402304924453</v>
      </c>
      <c r="P90" s="19">
        <f t="shared" si="39"/>
        <v>462.7300170072825</v>
      </c>
      <c r="Q90" s="19">
        <f t="shared" si="39"/>
        <v>529.3370991887908</v>
      </c>
      <c r="R90" s="19">
        <f t="shared" si="39"/>
        <v>595.9562340489332</v>
      </c>
      <c r="S90" s="53">
        <f t="shared" si="39"/>
        <v>662.5841022372745</v>
      </c>
    </row>
    <row r="91" spans="1:19" ht="12.75">
      <c r="A91" s="52">
        <v>155</v>
      </c>
      <c r="B91" s="19">
        <f aca="true" t="shared" si="40" ref="B91:S91">(B50-$C$3)/0.3</f>
        <v>0.6357309310721131</v>
      </c>
      <c r="C91" s="19">
        <f t="shared" si="40"/>
        <v>3.18429822837152</v>
      </c>
      <c r="D91" s="19">
        <f t="shared" si="40"/>
        <v>6.3816430727752</v>
      </c>
      <c r="E91" s="19">
        <f t="shared" si="40"/>
        <v>32.28123973546493</v>
      </c>
      <c r="F91" s="19">
        <f t="shared" si="40"/>
        <v>65.08640047466226</v>
      </c>
      <c r="G91" s="19">
        <f t="shared" si="40"/>
        <v>98.10460050526521</v>
      </c>
      <c r="H91" s="19">
        <f t="shared" si="40"/>
        <v>131.2291461375966</v>
      </c>
      <c r="I91" s="19">
        <f t="shared" si="40"/>
        <v>164.41415479244822</v>
      </c>
      <c r="J91" s="19">
        <f t="shared" si="40"/>
        <v>197.63675113135966</v>
      </c>
      <c r="K91" s="19">
        <f t="shared" si="40"/>
        <v>230.8842831373346</v>
      </c>
      <c r="L91" s="19">
        <f t="shared" si="40"/>
        <v>264.14919465837323</v>
      </c>
      <c r="M91" s="19">
        <f t="shared" si="40"/>
        <v>297.4266981489546</v>
      </c>
      <c r="N91" s="19">
        <f t="shared" si="40"/>
        <v>330.71361454581535</v>
      </c>
      <c r="O91" s="19">
        <f t="shared" si="40"/>
        <v>397.3075453899899</v>
      </c>
      <c r="P91" s="19">
        <f t="shared" si="40"/>
        <v>463.91983003790585</v>
      </c>
      <c r="Q91" s="19">
        <f t="shared" si="40"/>
        <v>530.5443032830137</v>
      </c>
      <c r="R91" s="19">
        <f t="shared" si="40"/>
        <v>597.1772820057884</v>
      </c>
      <c r="S91" s="53">
        <f t="shared" si="40"/>
        <v>663.8164307277534</v>
      </c>
    </row>
    <row r="92" spans="1:19" ht="12.75">
      <c r="A92" s="52">
        <v>160</v>
      </c>
      <c r="B92" s="19">
        <f aca="true" t="shared" si="41" ref="B92:S92">(B51-$C$3)/0.3</f>
        <v>0.6467573543411239</v>
      </c>
      <c r="C92" s="19">
        <f t="shared" si="41"/>
        <v>3.2374760686494852</v>
      </c>
      <c r="D92" s="19">
        <f t="shared" si="41"/>
        <v>6.483459329113662</v>
      </c>
      <c r="E92" s="19">
        <f t="shared" si="41"/>
        <v>32.65870004127816</v>
      </c>
      <c r="F92" s="19">
        <f t="shared" si="41"/>
        <v>65.65385020081388</v>
      </c>
      <c r="G92" s="19">
        <f t="shared" si="41"/>
        <v>98.78499499271177</v>
      </c>
      <c r="H92" s="19">
        <f t="shared" si="41"/>
        <v>131.98406674922296</v>
      </c>
      <c r="I92" s="19">
        <f t="shared" si="41"/>
        <v>165.22183003006538</v>
      </c>
      <c r="J92" s="19">
        <f t="shared" si="41"/>
        <v>198.48369357524615</v>
      </c>
      <c r="K92" s="19">
        <f t="shared" si="41"/>
        <v>231.76157392828426</v>
      </c>
      <c r="L92" s="19">
        <f t="shared" si="41"/>
        <v>265.0506352146627</v>
      </c>
      <c r="M92" s="19">
        <f t="shared" si="41"/>
        <v>298.3478085580864</v>
      </c>
      <c r="N92" s="19">
        <f t="shared" si="41"/>
        <v>331.6510531889537</v>
      </c>
      <c r="O92" s="19">
        <f t="shared" si="41"/>
        <v>398.27052253898</v>
      </c>
      <c r="P92" s="19">
        <f t="shared" si="41"/>
        <v>464.90186168340966</v>
      </c>
      <c r="Q92" s="19">
        <f t="shared" si="41"/>
        <v>531.5410944898326</v>
      </c>
      <c r="R92" s="19">
        <f t="shared" si="41"/>
        <v>598.1858418689912</v>
      </c>
      <c r="S92" s="53">
        <f t="shared" si="41"/>
        <v>664.8345932911368</v>
      </c>
    </row>
    <row r="93" spans="1:19" ht="12.75">
      <c r="A93" s="52">
        <v>165</v>
      </c>
      <c r="B93" s="19">
        <f aca="true" t="shared" si="42" ref="B93:S93">(B52-$C$3)/0.3</f>
        <v>0.6554191859825547</v>
      </c>
      <c r="C93" s="19">
        <f t="shared" si="42"/>
        <v>3.2792054886936306</v>
      </c>
      <c r="D93" s="19">
        <f t="shared" si="42"/>
        <v>6.563265798366753</v>
      </c>
      <c r="E93" s="19">
        <f t="shared" si="42"/>
        <v>32.95328705144814</v>
      </c>
      <c r="F93" s="19">
        <f t="shared" si="42"/>
        <v>66.0963240915874</v>
      </c>
      <c r="G93" s="19">
        <f t="shared" si="42"/>
        <v>99.31570698419256</v>
      </c>
      <c r="H93" s="19">
        <f t="shared" si="42"/>
        <v>132.573240769563</v>
      </c>
      <c r="I93" s="19">
        <f t="shared" si="42"/>
        <v>165.85253620896876</v>
      </c>
      <c r="J93" s="19">
        <f t="shared" si="42"/>
        <v>199.1454069222449</v>
      </c>
      <c r="K93" s="19">
        <f t="shared" si="42"/>
        <v>232.4473120506724</v>
      </c>
      <c r="L93" s="19">
        <f t="shared" si="42"/>
        <v>265.7555315326783</v>
      </c>
      <c r="M93" s="19">
        <f t="shared" si="42"/>
        <v>299.0683370921371</v>
      </c>
      <c r="N93" s="19">
        <f t="shared" si="42"/>
        <v>332.38457816711656</v>
      </c>
      <c r="O93" s="19">
        <f t="shared" si="42"/>
        <v>399.0244126711823</v>
      </c>
      <c r="P93" s="19">
        <f t="shared" si="42"/>
        <v>465.6709777317453</v>
      </c>
      <c r="Q93" s="19">
        <f t="shared" si="42"/>
        <v>532.3220236074076</v>
      </c>
      <c r="R93" s="19">
        <f t="shared" si="42"/>
        <v>598.9762025468357</v>
      </c>
      <c r="S93" s="53">
        <f t="shared" si="42"/>
        <v>665.6326579836691</v>
      </c>
    </row>
    <row r="94" spans="1:19" ht="12.75">
      <c r="A94" s="52">
        <v>170</v>
      </c>
      <c r="B94" s="19">
        <f aca="true" t="shared" si="43" ref="B94:S94">(B53-$C$3)/0.3</f>
        <v>0.6616523503500282</v>
      </c>
      <c r="C94" s="19">
        <f t="shared" si="43"/>
        <v>3.309210342450791</v>
      </c>
      <c r="D94" s="19">
        <f t="shared" si="43"/>
        <v>6.620600617115328</v>
      </c>
      <c r="E94" s="19">
        <f t="shared" si="43"/>
        <v>33.16424467929527</v>
      </c>
      <c r="F94" s="19">
        <f t="shared" si="43"/>
        <v>66.41297987278298</v>
      </c>
      <c r="G94" s="19">
        <f t="shared" si="43"/>
        <v>99.6955991007995</v>
      </c>
      <c r="H94" s="19">
        <f t="shared" si="43"/>
        <v>132.99515602525713</v>
      </c>
      <c r="I94" s="19">
        <f t="shared" si="43"/>
        <v>166.30438400574877</v>
      </c>
      <c r="J94" s="19">
        <f t="shared" si="43"/>
        <v>199.61965133114288</v>
      </c>
      <c r="K94" s="19">
        <f t="shared" si="43"/>
        <v>232.93894178095724</v>
      </c>
      <c r="L94" s="19">
        <f t="shared" si="43"/>
        <v>266.2610464971595</v>
      </c>
      <c r="M94" s="19">
        <f t="shared" si="43"/>
        <v>299.5851967319201</v>
      </c>
      <c r="N94" s="19">
        <f t="shared" si="43"/>
        <v>332.9108803061604</v>
      </c>
      <c r="O94" s="19">
        <f t="shared" si="43"/>
        <v>399.56553130811056</v>
      </c>
      <c r="P94" s="19">
        <f t="shared" si="43"/>
        <v>466.2231907048638</v>
      </c>
      <c r="Q94" s="19">
        <f t="shared" si="43"/>
        <v>532.8828544631546</v>
      </c>
      <c r="R94" s="19">
        <f t="shared" si="43"/>
        <v>599.5439205777056</v>
      </c>
      <c r="S94" s="53">
        <f t="shared" si="43"/>
        <v>666.2060061711519</v>
      </c>
    </row>
    <row r="95" spans="1:19" ht="12.75">
      <c r="A95" s="52">
        <v>175</v>
      </c>
      <c r="B95" s="19">
        <f aca="true" t="shared" si="44" ref="B95:S95">(B54-$C$3)/0.3</f>
        <v>0.6654107680245266</v>
      </c>
      <c r="C95" s="19">
        <f t="shared" si="44"/>
        <v>3.3272926502907003</v>
      </c>
      <c r="D95" s="19">
        <f t="shared" si="44"/>
        <v>6.655133634979057</v>
      </c>
      <c r="E95" s="19">
        <f t="shared" si="44"/>
        <v>33.291034308944944</v>
      </c>
      <c r="F95" s="19">
        <f t="shared" si="44"/>
        <v>66.60321477212418</v>
      </c>
      <c r="G95" s="19">
        <f t="shared" si="44"/>
        <v>99.92385917728612</v>
      </c>
      <c r="H95" s="19">
        <f t="shared" si="44"/>
        <v>133.24873528455691</v>
      </c>
      <c r="I95" s="19">
        <f t="shared" si="44"/>
        <v>166.57602903236315</v>
      </c>
      <c r="J95" s="19">
        <f t="shared" si="44"/>
        <v>199.90483348980246</v>
      </c>
      <c r="K95" s="19">
        <f t="shared" si="44"/>
        <v>233.2346448932418</v>
      </c>
      <c r="L95" s="19">
        <f t="shared" si="44"/>
        <v>266.5651610389379</v>
      </c>
      <c r="M95" s="19">
        <f t="shared" si="44"/>
        <v>299.8961896481706</v>
      </c>
      <c r="N95" s="19">
        <f t="shared" si="44"/>
        <v>333.2276025550578</v>
      </c>
      <c r="O95" s="19">
        <f t="shared" si="44"/>
        <v>399.8912517465197</v>
      </c>
      <c r="P95" s="19">
        <f t="shared" si="44"/>
        <v>466.55565558786105</v>
      </c>
      <c r="Q95" s="19">
        <f t="shared" si="44"/>
        <v>533.2205624517167</v>
      </c>
      <c r="R95" s="19">
        <f t="shared" si="44"/>
        <v>599.8858213876274</v>
      </c>
      <c r="S95" s="53">
        <f t="shared" si="44"/>
        <v>666.5513363497997</v>
      </c>
    </row>
    <row r="96" spans="1:19" ht="12.75">
      <c r="A96" s="54">
        <v>179.999</v>
      </c>
      <c r="B96" s="55">
        <f aca="true" t="shared" si="45" ref="B96:S96">(B55-$C$3)/0.3</f>
        <v>0.6666666667963443</v>
      </c>
      <c r="C96" s="55">
        <f t="shared" si="45"/>
        <v>3.3333333332860646</v>
      </c>
      <c r="D96" s="55">
        <f t="shared" si="45"/>
        <v>6.666666666418575</v>
      </c>
      <c r="E96" s="55">
        <f t="shared" si="45"/>
        <v>33.333333332037924</v>
      </c>
      <c r="F96" s="55">
        <f t="shared" si="45"/>
        <v>66.66666666483378</v>
      </c>
      <c r="G96" s="55">
        <f t="shared" si="45"/>
        <v>99.99999999805634</v>
      </c>
      <c r="H96" s="55">
        <f t="shared" si="45"/>
        <v>133.3333333315363</v>
      </c>
      <c r="I96" s="55">
        <f t="shared" si="45"/>
        <v>166.66666666520115</v>
      </c>
      <c r="J96" s="55">
        <f t="shared" si="45"/>
        <v>199.99999999901468</v>
      </c>
      <c r="K96" s="55">
        <f t="shared" si="45"/>
        <v>233.33333333295667</v>
      </c>
      <c r="L96" s="55">
        <f t="shared" si="45"/>
        <v>266.6666666670151</v>
      </c>
      <c r="M96" s="55">
        <f t="shared" si="45"/>
        <v>300.0000000011823</v>
      </c>
      <c r="N96" s="55">
        <f t="shared" si="45"/>
        <v>333.3333333354529</v>
      </c>
      <c r="O96" s="55">
        <f t="shared" si="45"/>
        <v>400.0000000042919</v>
      </c>
      <c r="P96" s="55">
        <f t="shared" si="45"/>
        <v>466.6666666735139</v>
      </c>
      <c r="Q96" s="55">
        <f t="shared" si="45"/>
        <v>533.3333333431087</v>
      </c>
      <c r="R96" s="55">
        <f t="shared" si="45"/>
        <v>600.0000000130708</v>
      </c>
      <c r="S96" s="56">
        <f t="shared" si="45"/>
        <v>666.6666666833955</v>
      </c>
    </row>
    <row r="97" spans="1:7" ht="12.75">
      <c r="A97" s="18"/>
      <c r="B97" s="18"/>
      <c r="C97" s="18"/>
      <c r="D97" s="18"/>
      <c r="E97" s="18"/>
      <c r="F97" s="18"/>
      <c r="G97" s="18"/>
    </row>
    <row r="98" spans="1:7" ht="12.75">
      <c r="A98" s="18"/>
      <c r="B98" s="18"/>
      <c r="C98" s="18"/>
      <c r="D98" s="18"/>
      <c r="E98" s="18"/>
      <c r="F98" s="18"/>
      <c r="G98" s="18"/>
    </row>
    <row r="99" spans="1:19" s="28" customFormat="1" ht="27" customHeight="1">
      <c r="A99" s="78" t="s">
        <v>65</v>
      </c>
      <c r="B99" s="49"/>
      <c r="C99" s="49"/>
      <c r="D99" s="49"/>
      <c r="E99" s="49"/>
      <c r="F99" s="49"/>
      <c r="G99" s="49"/>
      <c r="H99" s="50" t="s">
        <v>58</v>
      </c>
      <c r="I99" s="49"/>
      <c r="J99" s="49"/>
      <c r="K99" s="49"/>
      <c r="L99" s="49"/>
      <c r="M99" s="49"/>
      <c r="N99" s="49"/>
      <c r="O99" s="49"/>
      <c r="P99" s="49"/>
      <c r="Q99" s="49"/>
      <c r="R99" s="49"/>
      <c r="S99" s="51"/>
    </row>
    <row r="100" spans="1:19" ht="12.75">
      <c r="A100" s="79"/>
      <c r="B100" s="57">
        <f aca="true" t="shared" si="46" ref="B100:S100">B18</f>
        <v>0.1</v>
      </c>
      <c r="C100" s="57">
        <f t="shared" si="46"/>
        <v>0.5</v>
      </c>
      <c r="D100" s="57">
        <f t="shared" si="46"/>
        <v>1</v>
      </c>
      <c r="E100" s="57">
        <f t="shared" si="46"/>
        <v>5</v>
      </c>
      <c r="F100" s="57">
        <f t="shared" si="46"/>
        <v>10</v>
      </c>
      <c r="G100" s="57">
        <f t="shared" si="46"/>
        <v>15</v>
      </c>
      <c r="H100" s="57">
        <f t="shared" si="46"/>
        <v>20</v>
      </c>
      <c r="I100" s="57">
        <f t="shared" si="46"/>
        <v>25</v>
      </c>
      <c r="J100" s="57">
        <f t="shared" si="46"/>
        <v>30</v>
      </c>
      <c r="K100" s="57">
        <f t="shared" si="46"/>
        <v>35</v>
      </c>
      <c r="L100" s="57">
        <f t="shared" si="46"/>
        <v>40</v>
      </c>
      <c r="M100" s="57">
        <f t="shared" si="46"/>
        <v>45</v>
      </c>
      <c r="N100" s="57">
        <f t="shared" si="46"/>
        <v>50</v>
      </c>
      <c r="O100" s="57">
        <f t="shared" si="46"/>
        <v>60</v>
      </c>
      <c r="P100" s="57">
        <f t="shared" si="46"/>
        <v>70</v>
      </c>
      <c r="Q100" s="57">
        <f t="shared" si="46"/>
        <v>80</v>
      </c>
      <c r="R100" s="57">
        <f t="shared" si="46"/>
        <v>90</v>
      </c>
      <c r="S100" s="58">
        <f t="shared" si="46"/>
        <v>100</v>
      </c>
    </row>
    <row r="101" spans="1:19" ht="12.75">
      <c r="A101" s="52">
        <v>0.0001</v>
      </c>
      <c r="B101" s="19">
        <f aca="true" t="shared" si="47" ref="B101:S101">10*LOG10((1/$C$4)*(B19/$C$3)^2)</f>
        <v>10.000000000146954</v>
      </c>
      <c r="C101" s="19">
        <f t="shared" si="47"/>
        <v>10.000000000521482</v>
      </c>
      <c r="D101" s="19">
        <f t="shared" si="47"/>
        <v>9.9999999998258</v>
      </c>
      <c r="E101" s="19">
        <f t="shared" si="47"/>
        <v>10.000000000362775</v>
      </c>
      <c r="F101" s="19">
        <f t="shared" si="47"/>
        <v>10.000015159724036</v>
      </c>
      <c r="G101" s="19">
        <f t="shared" si="47"/>
        <v>16.020599913260966</v>
      </c>
      <c r="H101" s="19">
        <f t="shared" si="47"/>
        <v>19.542425094363963</v>
      </c>
      <c r="I101" s="19">
        <f t="shared" si="47"/>
        <v>22.041199826318184</v>
      </c>
      <c r="J101" s="19">
        <f t="shared" si="47"/>
        <v>23.979400086241892</v>
      </c>
      <c r="K101" s="19">
        <f t="shared" si="47"/>
        <v>25.56302500717429</v>
      </c>
      <c r="L101" s="19">
        <f t="shared" si="47"/>
        <v>26.901960800719387</v>
      </c>
      <c r="M101" s="19">
        <f t="shared" si="47"/>
        <v>28.06179973907348</v>
      </c>
      <c r="N101" s="19">
        <f t="shared" si="47"/>
        <v>29.08485018923674</v>
      </c>
      <c r="O101" s="19">
        <f t="shared" si="47"/>
        <v>30.827853702620345</v>
      </c>
      <c r="P101" s="19">
        <f t="shared" si="47"/>
        <v>32.27886704660422</v>
      </c>
      <c r="Q101" s="19">
        <f t="shared" si="47"/>
        <v>33.52182518210198</v>
      </c>
      <c r="R101" s="19">
        <f t="shared" si="47"/>
        <v>34.60897842804211</v>
      </c>
      <c r="S101" s="53">
        <f t="shared" si="47"/>
        <v>35.5750720163957</v>
      </c>
    </row>
    <row r="102" spans="1:19" ht="12.75">
      <c r="A102" s="52">
        <v>5</v>
      </c>
      <c r="B102" s="19">
        <f aca="true" t="shared" si="48" ref="B102:S102">10*LOG10((1/$C$4)*(B20/$C$3)^2)</f>
        <v>10.000333850056691</v>
      </c>
      <c r="C102" s="19">
        <f t="shared" si="48"/>
        <v>10.001739244230304</v>
      </c>
      <c r="D102" s="19">
        <f t="shared" si="48"/>
        <v>10.003670854442175</v>
      </c>
      <c r="E102" s="19">
        <f t="shared" si="48"/>
        <v>10.032865350291342</v>
      </c>
      <c r="F102" s="19">
        <f t="shared" si="48"/>
        <v>10.72649864916286</v>
      </c>
      <c r="G102" s="19">
        <f t="shared" si="48"/>
        <v>16.069487305167172</v>
      </c>
      <c r="H102" s="19">
        <f t="shared" si="48"/>
        <v>19.564349139295846</v>
      </c>
      <c r="I102" s="19">
        <f t="shared" si="48"/>
        <v>22.05493182083717</v>
      </c>
      <c r="J102" s="19">
        <f t="shared" si="48"/>
        <v>23.989296067583872</v>
      </c>
      <c r="K102" s="19">
        <f t="shared" si="48"/>
        <v>25.5707256275356</v>
      </c>
      <c r="L102" s="19">
        <f t="shared" si="48"/>
        <v>26.908248910221072</v>
      </c>
      <c r="M102" s="19">
        <f t="shared" si="48"/>
        <v>28.067106408963078</v>
      </c>
      <c r="N102" s="19">
        <f t="shared" si="48"/>
        <v>29.089436866923887</v>
      </c>
      <c r="O102" s="19">
        <f t="shared" si="48"/>
        <v>30.831457030543262</v>
      </c>
      <c r="P102" s="19">
        <f t="shared" si="48"/>
        <v>32.281831687492534</v>
      </c>
      <c r="Q102" s="19">
        <f t="shared" si="48"/>
        <v>33.524342315130696</v>
      </c>
      <c r="R102" s="19">
        <f t="shared" si="48"/>
        <v>34.61116486075696</v>
      </c>
      <c r="S102" s="53">
        <f t="shared" si="48"/>
        <v>35.57700424109506</v>
      </c>
    </row>
    <row r="103" spans="1:19" ht="12.75">
      <c r="A103" s="52">
        <v>10</v>
      </c>
      <c r="B103" s="19">
        <f aca="true" t="shared" si="49" ref="B103:S103">10*LOG10((1/$C$4)*(B21/$C$3)^2)</f>
        <v>10.001332705380761</v>
      </c>
      <c r="C103" s="19">
        <f t="shared" si="49"/>
        <v>10.006939474234759</v>
      </c>
      <c r="D103" s="19">
        <f t="shared" si="49"/>
        <v>10.014635957944853</v>
      </c>
      <c r="E103" s="19">
        <f t="shared" si="49"/>
        <v>10.129048711176562</v>
      </c>
      <c r="F103" s="19">
        <f t="shared" si="49"/>
        <v>11.395666171438414</v>
      </c>
      <c r="G103" s="19">
        <f t="shared" si="49"/>
        <v>16.2082141134826</v>
      </c>
      <c r="H103" s="19">
        <f t="shared" si="49"/>
        <v>19.62867025031862</v>
      </c>
      <c r="I103" s="19">
        <f t="shared" si="49"/>
        <v>22.095555580568206</v>
      </c>
      <c r="J103" s="19">
        <f t="shared" si="49"/>
        <v>24.0186756100066</v>
      </c>
      <c r="K103" s="19">
        <f t="shared" si="49"/>
        <v>25.593631388905813</v>
      </c>
      <c r="L103" s="19">
        <f t="shared" si="49"/>
        <v>26.926975348862136</v>
      </c>
      <c r="M103" s="19">
        <f t="shared" si="49"/>
        <v>28.082922749602474</v>
      </c>
      <c r="N103" s="19">
        <f t="shared" si="49"/>
        <v>29.10311519590985</v>
      </c>
      <c r="O103" s="19">
        <f t="shared" si="49"/>
        <v>30.842211119778263</v>
      </c>
      <c r="P103" s="19">
        <f t="shared" si="49"/>
        <v>32.29068396499187</v>
      </c>
      <c r="Q103" s="19">
        <f t="shared" si="49"/>
        <v>33.53186089992628</v>
      </c>
      <c r="R103" s="19">
        <f t="shared" si="49"/>
        <v>34.61769726855376</v>
      </c>
      <c r="S103" s="53">
        <f t="shared" si="49"/>
        <v>35.582778228934274</v>
      </c>
    </row>
    <row r="104" spans="1:19" ht="12.75">
      <c r="A104" s="52">
        <v>15</v>
      </c>
      <c r="B104" s="19">
        <f aca="true" t="shared" si="50" ref="B104:S104">10*LOG10((1/$C$4)*(B22/$C$3)^2)</f>
        <v>10.002988506858767</v>
      </c>
      <c r="C104" s="19">
        <f t="shared" si="50"/>
        <v>10.01554847949236</v>
      </c>
      <c r="D104" s="19">
        <f t="shared" si="50"/>
        <v>10.032754231592506</v>
      </c>
      <c r="E104" s="19">
        <f t="shared" si="50"/>
        <v>10.281889481036519</v>
      </c>
      <c r="F104" s="19">
        <f t="shared" si="50"/>
        <v>12.01466255304358</v>
      </c>
      <c r="G104" s="19">
        <f t="shared" si="50"/>
        <v>16.41739034401705</v>
      </c>
      <c r="H104" s="19">
        <f t="shared" si="50"/>
        <v>19.731364205135968</v>
      </c>
      <c r="I104" s="19">
        <f t="shared" si="50"/>
        <v>22.161432351424555</v>
      </c>
      <c r="J104" s="19">
        <f t="shared" si="50"/>
        <v>24.066643388250956</v>
      </c>
      <c r="K104" s="19">
        <f t="shared" si="50"/>
        <v>25.6311687978368</v>
      </c>
      <c r="L104" s="19">
        <f t="shared" si="50"/>
        <v>26.957735016406666</v>
      </c>
      <c r="M104" s="19">
        <f t="shared" si="50"/>
        <v>28.108943272934404</v>
      </c>
      <c r="N104" s="19">
        <f t="shared" si="50"/>
        <v>29.125643873021787</v>
      </c>
      <c r="O104" s="19">
        <f t="shared" si="50"/>
        <v>30.859950414959965</v>
      </c>
      <c r="P104" s="19">
        <f t="shared" si="50"/>
        <v>32.305300289801934</v>
      </c>
      <c r="Q104" s="19">
        <f t="shared" si="50"/>
        <v>33.544283422319154</v>
      </c>
      <c r="R104" s="19">
        <f t="shared" si="50"/>
        <v>34.628495669157864</v>
      </c>
      <c r="S104" s="53">
        <f t="shared" si="50"/>
        <v>35.59232648392392</v>
      </c>
    </row>
    <row r="105" spans="1:19" ht="12.75">
      <c r="A105" s="52">
        <v>20</v>
      </c>
      <c r="B105" s="19">
        <f aca="true" t="shared" si="51" ref="B105:S105">10*LOG10((1/$C$4)*(B23/$C$3)^2)</f>
        <v>10.00528790702521</v>
      </c>
      <c r="C105" s="19">
        <f t="shared" si="51"/>
        <v>10.027480224054253</v>
      </c>
      <c r="D105" s="19">
        <f t="shared" si="51"/>
        <v>10.057794804296957</v>
      </c>
      <c r="E105" s="19">
        <f t="shared" si="51"/>
        <v>10.481930353241264</v>
      </c>
      <c r="F105" s="19">
        <f t="shared" si="51"/>
        <v>12.589262698868302</v>
      </c>
      <c r="G105" s="19">
        <f t="shared" si="51"/>
        <v>16.674774160872</v>
      </c>
      <c r="H105" s="19">
        <f t="shared" si="51"/>
        <v>19.866664493042837</v>
      </c>
      <c r="I105" s="19">
        <f t="shared" si="51"/>
        <v>22.250067820408127</v>
      </c>
      <c r="J105" s="19">
        <f t="shared" si="51"/>
        <v>24.131800491292942</v>
      </c>
      <c r="K105" s="19">
        <f t="shared" si="51"/>
        <v>25.682428926621025</v>
      </c>
      <c r="L105" s="19">
        <f t="shared" si="51"/>
        <v>26.99988015716281</v>
      </c>
      <c r="M105" s="19">
        <f t="shared" si="51"/>
        <v>28.14467655882348</v>
      </c>
      <c r="N105" s="19">
        <f t="shared" si="51"/>
        <v>29.156633047759797</v>
      </c>
      <c r="O105" s="19">
        <f t="shared" si="51"/>
        <v>30.884405888449038</v>
      </c>
      <c r="P105" s="19">
        <f t="shared" si="51"/>
        <v>32.325479087405554</v>
      </c>
      <c r="Q105" s="19">
        <f t="shared" si="51"/>
        <v>33.56145043034221</v>
      </c>
      <c r="R105" s="19">
        <f t="shared" si="51"/>
        <v>34.643429032480825</v>
      </c>
      <c r="S105" s="53">
        <f t="shared" si="51"/>
        <v>35.60553826817554</v>
      </c>
    </row>
    <row r="106" spans="1:19" ht="12.75">
      <c r="A106" s="52">
        <v>25</v>
      </c>
      <c r="B106" s="19">
        <f aca="true" t="shared" si="52" ref="B106:S106">10*LOG10((1/$C$4)*(B24/$C$3)^2)</f>
        <v>10.008212395397862</v>
      </c>
      <c r="C106" s="19">
        <f t="shared" si="52"/>
        <v>10.042616283801776</v>
      </c>
      <c r="D106" s="19">
        <f t="shared" si="52"/>
        <v>10.089443149159392</v>
      </c>
      <c r="E106" s="19">
        <f t="shared" si="52"/>
        <v>10.718617274589965</v>
      </c>
      <c r="F106" s="19">
        <f t="shared" si="52"/>
        <v>13.124191737084274</v>
      </c>
      <c r="G106" s="19">
        <f t="shared" si="52"/>
        <v>16.9612273279272</v>
      </c>
      <c r="H106" s="19">
        <f t="shared" si="52"/>
        <v>20.028047328390887</v>
      </c>
      <c r="I106" s="19">
        <f t="shared" si="52"/>
        <v>22.358398959125143</v>
      </c>
      <c r="J106" s="19">
        <f t="shared" si="52"/>
        <v>24.21236462245837</v>
      </c>
      <c r="K106" s="19">
        <f t="shared" si="52"/>
        <v>25.746229906127226</v>
      </c>
      <c r="L106" s="19">
        <f t="shared" si="52"/>
        <v>27.05255766069027</v>
      </c>
      <c r="M106" s="19">
        <f t="shared" si="52"/>
        <v>28.189469725859645</v>
      </c>
      <c r="N106" s="19">
        <f t="shared" si="52"/>
        <v>29.195561503483688</v>
      </c>
      <c r="O106" s="19">
        <f t="shared" si="52"/>
        <v>30.915214795058578</v>
      </c>
      <c r="P106" s="19">
        <f t="shared" si="52"/>
        <v>32.350947083712754</v>
      </c>
      <c r="Q106" s="19">
        <f t="shared" si="52"/>
        <v>33.583144939492776</v>
      </c>
      <c r="R106" s="19">
        <f t="shared" si="52"/>
        <v>34.66231855727203</v>
      </c>
      <c r="S106" s="53">
        <f t="shared" si="52"/>
        <v>35.62226215091605</v>
      </c>
    </row>
    <row r="107" spans="1:19" ht="12.75">
      <c r="A107" s="52">
        <v>30</v>
      </c>
      <c r="B107" s="19">
        <f aca="true" t="shared" si="53" ref="B107:S107">10*LOG10((1/$C$4)*(B25/$C$3)^2)</f>
        <v>10.0117384714806</v>
      </c>
      <c r="C107" s="19">
        <f t="shared" si="53"/>
        <v>10.060807790496742</v>
      </c>
      <c r="D107" s="19">
        <f t="shared" si="53"/>
        <v>10.127309191094087</v>
      </c>
      <c r="E107" s="19">
        <f t="shared" si="53"/>
        <v>10.981698731401083</v>
      </c>
      <c r="F107" s="19">
        <f t="shared" si="53"/>
        <v>13.6233643618065</v>
      </c>
      <c r="G107" s="19">
        <f t="shared" si="53"/>
        <v>17.262525435378866</v>
      </c>
      <c r="H107" s="19">
        <f t="shared" si="53"/>
        <v>20.209060088293693</v>
      </c>
      <c r="I107" s="19">
        <f t="shared" si="53"/>
        <v>22.48309061914663</v>
      </c>
      <c r="J107" s="19">
        <f t="shared" si="53"/>
        <v>24.30630577912997</v>
      </c>
      <c r="K107" s="19">
        <f t="shared" si="53"/>
        <v>25.82119090395158</v>
      </c>
      <c r="L107" s="19">
        <f t="shared" si="53"/>
        <v>27.114754544497405</v>
      </c>
      <c r="M107" s="19">
        <f t="shared" si="53"/>
        <v>28.242538873789343</v>
      </c>
      <c r="N107" s="19">
        <f t="shared" si="53"/>
        <v>29.241798344617195</v>
      </c>
      <c r="O107" s="19">
        <f t="shared" si="53"/>
        <v>30.951933226590857</v>
      </c>
      <c r="P107" s="19">
        <f t="shared" si="53"/>
        <v>32.381367497899255</v>
      </c>
      <c r="Q107" s="19">
        <f t="shared" si="53"/>
        <v>33.60909822598601</v>
      </c>
      <c r="R107" s="19">
        <f t="shared" si="53"/>
        <v>34.684942007823196</v>
      </c>
      <c r="S107" s="53">
        <f t="shared" si="53"/>
        <v>35.64230939503493</v>
      </c>
    </row>
    <row r="108" spans="1:19" ht="12.75">
      <c r="A108" s="52">
        <v>35</v>
      </c>
      <c r="B108" s="19">
        <f aca="true" t="shared" si="54" ref="B108:S108">10*LOG10((1/$C$4)*(B26/$C$3)^2)</f>
        <v>10.015837863039643</v>
      </c>
      <c r="C108" s="19">
        <f t="shared" si="54"/>
        <v>10.081877819292526</v>
      </c>
      <c r="D108" s="19">
        <f t="shared" si="54"/>
        <v>10.170936957721944</v>
      </c>
      <c r="E108" s="19">
        <f t="shared" si="54"/>
        <v>11.262087255437683</v>
      </c>
      <c r="F108" s="19">
        <f t="shared" si="54"/>
        <v>14.090059395464543</v>
      </c>
      <c r="G108" s="19">
        <f t="shared" si="54"/>
        <v>17.568864097642056</v>
      </c>
      <c r="H108" s="19">
        <f t="shared" si="54"/>
        <v>20.40385240513111</v>
      </c>
      <c r="I108" s="19">
        <f t="shared" si="54"/>
        <v>22.620790404048496</v>
      </c>
      <c r="J108" s="19">
        <f t="shared" si="54"/>
        <v>24.4114773988194</v>
      </c>
      <c r="K108" s="19">
        <f t="shared" si="54"/>
        <v>25.905808288907867</v>
      </c>
      <c r="L108" s="19">
        <f t="shared" si="54"/>
        <v>27.18534664921604</v>
      </c>
      <c r="M108" s="19">
        <f t="shared" si="54"/>
        <v>28.303002552633664</v>
      </c>
      <c r="N108" s="19">
        <f t="shared" si="54"/>
        <v>29.2946273012007</v>
      </c>
      <c r="O108" s="19">
        <f t="shared" si="54"/>
        <v>30.994050549133988</v>
      </c>
      <c r="P108" s="19">
        <f t="shared" si="54"/>
        <v>32.41634962144843</v>
      </c>
      <c r="Q108" s="19">
        <f t="shared" si="54"/>
        <v>33.638996679177936</v>
      </c>
      <c r="R108" s="19">
        <f t="shared" si="54"/>
        <v>34.711038887761674</v>
      </c>
      <c r="S108" s="53">
        <f t="shared" si="54"/>
        <v>35.66545802419463</v>
      </c>
    </row>
    <row r="109" spans="1:19" ht="12.75">
      <c r="A109" s="52">
        <v>40</v>
      </c>
      <c r="B109" s="19">
        <f aca="true" t="shared" si="55" ref="B109:S109">10*LOG10((1/$C$4)*(B27/$C$3)^2)</f>
        <v>10.020477786678361</v>
      </c>
      <c r="C109" s="19">
        <f t="shared" si="55"/>
        <v>10.105624144635055</v>
      </c>
      <c r="D109" s="19">
        <f t="shared" si="55"/>
        <v>10.219815293363382</v>
      </c>
      <c r="E109" s="19">
        <f t="shared" si="55"/>
        <v>11.552220430239712</v>
      </c>
      <c r="F109" s="19">
        <f t="shared" si="55"/>
        <v>14.527049534972022</v>
      </c>
      <c r="G109" s="19">
        <f t="shared" si="55"/>
        <v>17.873737706109587</v>
      </c>
      <c r="H109" s="19">
        <f t="shared" si="55"/>
        <v>20.607422257604348</v>
      </c>
      <c r="I109" s="19">
        <f t="shared" si="55"/>
        <v>22.76831564121086</v>
      </c>
      <c r="J109" s="19">
        <f t="shared" si="55"/>
        <v>24.525728592186134</v>
      </c>
      <c r="K109" s="19">
        <f t="shared" si="55"/>
        <v>25.9985262287531</v>
      </c>
      <c r="L109" s="19">
        <f t="shared" si="55"/>
        <v>27.26314603840986</v>
      </c>
      <c r="M109" s="19">
        <f t="shared" si="55"/>
        <v>28.36991543604598</v>
      </c>
      <c r="N109" s="19">
        <f t="shared" si="55"/>
        <v>29.353271770873377</v>
      </c>
      <c r="O109" s="19">
        <f t="shared" si="55"/>
        <v>31.041004762437506</v>
      </c>
      <c r="P109" s="19">
        <f t="shared" si="55"/>
        <v>32.45545922094093</v>
      </c>
      <c r="Q109" s="19">
        <f t="shared" si="55"/>
        <v>33.67248935112816</v>
      </c>
      <c r="R109" s="19">
        <f t="shared" si="55"/>
        <v>34.74031620129701</v>
      </c>
      <c r="S109" s="53">
        <f t="shared" si="55"/>
        <v>35.69145738920121</v>
      </c>
    </row>
    <row r="110" spans="1:19" ht="12.75">
      <c r="A110" s="52">
        <v>45</v>
      </c>
      <c r="B110" s="19">
        <f aca="true" t="shared" si="56" ref="B110:S110">10*LOG10((1/$C$4)*(B28/$C$3)^2)</f>
        <v>10.025621247224322</v>
      </c>
      <c r="C110" s="19">
        <f t="shared" si="56"/>
        <v>10.131822281745231</v>
      </c>
      <c r="D110" s="19">
        <f t="shared" si="56"/>
        <v>10.273389142731393</v>
      </c>
      <c r="E110" s="19">
        <f t="shared" si="56"/>
        <v>11.84607997932871</v>
      </c>
      <c r="F110" s="19">
        <f t="shared" si="56"/>
        <v>14.936699415685844</v>
      </c>
      <c r="G110" s="19">
        <f t="shared" si="56"/>
        <v>18.172916013246684</v>
      </c>
      <c r="H110" s="19">
        <f t="shared" si="56"/>
        <v>20.815660531500303</v>
      </c>
      <c r="I110" s="19">
        <f t="shared" si="56"/>
        <v>22.92276925721169</v>
      </c>
      <c r="J110" s="19">
        <f t="shared" si="56"/>
        <v>24.646990145723883</v>
      </c>
      <c r="K110" s="19">
        <f t="shared" si="56"/>
        <v>26.09779651575269</v>
      </c>
      <c r="L110" s="19">
        <f t="shared" si="56"/>
        <v>27.346943646925478</v>
      </c>
      <c r="M110" s="19">
        <f t="shared" si="56"/>
        <v>28.44229985505735</v>
      </c>
      <c r="N110" s="19">
        <f t="shared" si="56"/>
        <v>29.416918950757665</v>
      </c>
      <c r="O110" s="19">
        <f t="shared" si="56"/>
        <v>31.092197879755336</v>
      </c>
      <c r="P110" s="19">
        <f t="shared" si="56"/>
        <v>32.4982292140786</v>
      </c>
      <c r="Q110" s="19">
        <f t="shared" si="56"/>
        <v>33.7091958387089</v>
      </c>
      <c r="R110" s="19">
        <f t="shared" si="56"/>
        <v>34.77245454525705</v>
      </c>
      <c r="S110" s="53">
        <f t="shared" si="56"/>
        <v>35.72003304426514</v>
      </c>
    </row>
    <row r="111" spans="1:19" ht="12.75">
      <c r="A111" s="52">
        <v>50</v>
      </c>
      <c r="B111" s="19">
        <f aca="true" t="shared" si="57" ref="B111:S111">10*LOG10((1/$C$4)*(B29/$C$3)^2)</f>
        <v>10.031227372012568</v>
      </c>
      <c r="C111" s="19">
        <f t="shared" si="57"/>
        <v>10.160228727293797</v>
      </c>
      <c r="D111" s="19">
        <f t="shared" si="57"/>
        <v>10.33107093345687</v>
      </c>
      <c r="E111" s="19">
        <f t="shared" si="57"/>
        <v>12.139029342182253</v>
      </c>
      <c r="F111" s="19">
        <f t="shared" si="57"/>
        <v>15.321040843604807</v>
      </c>
      <c r="G111" s="19">
        <f t="shared" si="57"/>
        <v>18.46368758678127</v>
      </c>
      <c r="H111" s="19">
        <f t="shared" si="57"/>
        <v>21.02528248096615</v>
      </c>
      <c r="I111" s="19">
        <f t="shared" si="57"/>
        <v>23.081595573748185</v>
      </c>
      <c r="J111" s="19">
        <f t="shared" si="57"/>
        <v>24.77333313754396</v>
      </c>
      <c r="K111" s="19">
        <f t="shared" si="57"/>
        <v>26.20212511924578</v>
      </c>
      <c r="L111" s="19">
        <f t="shared" si="57"/>
        <v>27.435545018555683</v>
      </c>
      <c r="M111" s="19">
        <f t="shared" si="57"/>
        <v>28.519173524255024</v>
      </c>
      <c r="N111" s="19">
        <f t="shared" si="57"/>
        <v>29.484741788963362</v>
      </c>
      <c r="O111" s="19">
        <f t="shared" si="57"/>
        <v>31.147010563324038</v>
      </c>
      <c r="P111" s="19">
        <f t="shared" si="57"/>
        <v>32.54417012513114</v>
      </c>
      <c r="Q111" s="19">
        <f t="shared" si="57"/>
        <v>33.748714158898146</v>
      </c>
      <c r="R111" s="19">
        <f t="shared" si="57"/>
        <v>34.80711428660941</v>
      </c>
      <c r="S111" s="53">
        <f t="shared" si="57"/>
        <v>35.75089174852114</v>
      </c>
    </row>
    <row r="112" spans="1:19" ht="12.75">
      <c r="A112" s="52">
        <v>55</v>
      </c>
      <c r="B112" s="19">
        <f aca="true" t="shared" si="58" ref="B112:S112">10*LOG10((1/$C$4)*(B30/$C$3)^2)</f>
        <v>10.03725177580784</v>
      </c>
      <c r="C112" s="19">
        <f t="shared" si="58"/>
        <v>10.190584313312206</v>
      </c>
      <c r="D112" s="19">
        <f t="shared" si="58"/>
        <v>10.392251638204492</v>
      </c>
      <c r="E112" s="19">
        <f t="shared" si="58"/>
        <v>12.427583466596847</v>
      </c>
      <c r="F112" s="19">
        <f t="shared" si="58"/>
        <v>15.681831288504068</v>
      </c>
      <c r="G112" s="19">
        <f t="shared" si="58"/>
        <v>18.744343402494067</v>
      </c>
      <c r="H112" s="19">
        <f t="shared" si="58"/>
        <v>21.233711082240255</v>
      </c>
      <c r="I112" s="19">
        <f t="shared" si="58"/>
        <v>23.242592397330576</v>
      </c>
      <c r="J112" s="19">
        <f t="shared" si="58"/>
        <v>24.9030031273064</v>
      </c>
      <c r="K112" s="19">
        <f t="shared" si="58"/>
        <v>26.310105221263083</v>
      </c>
      <c r="L112" s="19">
        <f t="shared" si="58"/>
        <v>27.52779821505843</v>
      </c>
      <c r="M112" s="19">
        <f t="shared" si="58"/>
        <v>28.59957250871156</v>
      </c>
      <c r="N112" s="19">
        <f t="shared" si="58"/>
        <v>29.555917920455208</v>
      </c>
      <c r="O112" s="19">
        <f t="shared" si="58"/>
        <v>31.204815433568044</v>
      </c>
      <c r="P112" s="19">
        <f t="shared" si="58"/>
        <v>32.5927799138934</v>
      </c>
      <c r="Q112" s="19">
        <f t="shared" si="58"/>
        <v>33.79062832433159</v>
      </c>
      <c r="R112" s="19">
        <f t="shared" si="58"/>
        <v>34.843941606404144</v>
      </c>
      <c r="S112" s="53">
        <f t="shared" si="58"/>
        <v>35.78372642371643</v>
      </c>
    </row>
    <row r="113" spans="1:19" ht="12.75">
      <c r="A113" s="52">
        <v>60</v>
      </c>
      <c r="B113" s="19">
        <f aca="true" t="shared" si="59" ref="B113:S113">10*LOG10((1/$C$4)*(B31/$C$3)^2)</f>
        <v>10.043646951858898</v>
      </c>
      <c r="C113" s="19">
        <f t="shared" si="59"/>
        <v>10.222617592424385</v>
      </c>
      <c r="D113" s="19">
        <f t="shared" si="59"/>
        <v>10.456311169129965</v>
      </c>
      <c r="E113" s="19">
        <f t="shared" si="59"/>
        <v>12.709175518693783</v>
      </c>
      <c r="F113" s="19">
        <f t="shared" si="59"/>
        <v>16.02059991327962</v>
      </c>
      <c r="G113" s="19">
        <f t="shared" si="59"/>
        <v>19.01383496778764</v>
      </c>
      <c r="H113" s="19">
        <f t="shared" si="59"/>
        <v>21.438950950667184</v>
      </c>
      <c r="I113" s="19">
        <f t="shared" si="59"/>
        <v>23.40389524337973</v>
      </c>
      <c r="J113" s="19">
        <f t="shared" si="59"/>
        <v>25.034434881067263</v>
      </c>
      <c r="K113" s="19">
        <f t="shared" si="59"/>
        <v>26.420438026762348</v>
      </c>
      <c r="L113" s="19">
        <f t="shared" si="59"/>
        <v>27.622613972553474</v>
      </c>
      <c r="M113" s="19">
        <f t="shared" si="59"/>
        <v>28.68256911738408</v>
      </c>
      <c r="N113" s="19">
        <f t="shared" si="59"/>
        <v>29.62964517062649</v>
      </c>
      <c r="O113" s="19">
        <f t="shared" si="59"/>
        <v>31.26498866788023</v>
      </c>
      <c r="P113" s="19">
        <f t="shared" si="59"/>
        <v>32.64355287639739</v>
      </c>
      <c r="Q113" s="19">
        <f t="shared" si="59"/>
        <v>33.83451538593094</v>
      </c>
      <c r="R113" s="19">
        <f t="shared" si="59"/>
        <v>34.88257422766494</v>
      </c>
      <c r="S113" s="53">
        <f t="shared" si="59"/>
        <v>35.81822092255862</v>
      </c>
    </row>
    <row r="114" spans="1:19" ht="12.75">
      <c r="A114" s="52">
        <v>65</v>
      </c>
      <c r="B114" s="19">
        <f aca="true" t="shared" si="60" ref="B114:S114">10*LOG10((1/$C$4)*(B32/$C$3)^2)</f>
        <v>10.050362684422176</v>
      </c>
      <c r="C114" s="19">
        <f t="shared" si="60"/>
        <v>10.256048179536261</v>
      </c>
      <c r="D114" s="19">
        <f t="shared" si="60"/>
        <v>10.52262784046621</v>
      </c>
      <c r="E114" s="19">
        <f t="shared" si="60"/>
        <v>12.981950264470312</v>
      </c>
      <c r="F114" s="19">
        <f t="shared" si="60"/>
        <v>16.33868419166027</v>
      </c>
      <c r="G114" s="19">
        <f t="shared" si="60"/>
        <v>19.271549892216314</v>
      </c>
      <c r="H114" s="19">
        <f t="shared" si="60"/>
        <v>21.639471981636195</v>
      </c>
      <c r="I114" s="19">
        <f t="shared" si="60"/>
        <v>23.56394629588365</v>
      </c>
      <c r="J114" s="19">
        <f t="shared" si="60"/>
        <v>25.16625298660444</v>
      </c>
      <c r="K114" s="19">
        <f t="shared" si="60"/>
        <v>26.53194345251662</v>
      </c>
      <c r="L114" s="19">
        <f t="shared" si="60"/>
        <v>27.718978853273125</v>
      </c>
      <c r="M114" s="19">
        <f t="shared" si="60"/>
        <v>28.767284899973053</v>
      </c>
      <c r="N114" s="19">
        <f t="shared" si="60"/>
        <v>29.705153562019397</v>
      </c>
      <c r="O114" s="19">
        <f t="shared" si="60"/>
        <v>31.32691969176274</v>
      </c>
      <c r="P114" s="19">
        <f t="shared" si="60"/>
        <v>32.6959874223297</v>
      </c>
      <c r="Q114" s="19">
        <f t="shared" si="60"/>
        <v>33.87995177463253</v>
      </c>
      <c r="R114" s="19">
        <f t="shared" si="60"/>
        <v>34.922646686922256</v>
      </c>
      <c r="S114" s="53">
        <f t="shared" si="60"/>
        <v>35.85405449076238</v>
      </c>
    </row>
    <row r="115" spans="1:19" ht="12.75">
      <c r="A115" s="52">
        <v>70</v>
      </c>
      <c r="B115" s="19">
        <f aca="true" t="shared" si="61" ref="B115:S115">10*LOG10((1/$C$4)*(B33/$C$3)^2)</f>
        <v>10.057346478027341</v>
      </c>
      <c r="C115" s="19">
        <f t="shared" si="61"/>
        <v>10.290589984460091</v>
      </c>
      <c r="D115" s="19">
        <f t="shared" si="61"/>
        <v>10.590586720455757</v>
      </c>
      <c r="E115" s="19">
        <f t="shared" si="61"/>
        <v>13.244593535107745</v>
      </c>
      <c r="F115" s="19">
        <f t="shared" si="61"/>
        <v>16.637259327545838</v>
      </c>
      <c r="G115" s="19">
        <f t="shared" si="61"/>
        <v>19.517164254606087</v>
      </c>
      <c r="H115" s="19">
        <f t="shared" si="61"/>
        <v>21.834110045843424</v>
      </c>
      <c r="I115" s="19">
        <f t="shared" si="61"/>
        <v>23.721456919349123</v>
      </c>
      <c r="J115" s="19">
        <f t="shared" si="61"/>
        <v>25.29726315933523</v>
      </c>
      <c r="K115" s="19">
        <f t="shared" si="61"/>
        <v>26.643563040162558</v>
      </c>
      <c r="L115" s="19">
        <f t="shared" si="61"/>
        <v>27.815962504664647</v>
      </c>
      <c r="M115" s="19">
        <f t="shared" si="61"/>
        <v>28.852899249937522</v>
      </c>
      <c r="N115" s="19">
        <f t="shared" si="61"/>
        <v>29.78171402117208</v>
      </c>
      <c r="O115" s="19">
        <f t="shared" si="61"/>
        <v>31.39001892394145</v>
      </c>
      <c r="P115" s="19">
        <f t="shared" si="61"/>
        <v>32.749592632622836</v>
      </c>
      <c r="Q115" s="19">
        <f t="shared" si="61"/>
        <v>33.92651883816787</v>
      </c>
      <c r="R115" s="19">
        <f t="shared" si="61"/>
        <v>34.9637950524308</v>
      </c>
      <c r="S115" s="53">
        <f t="shared" si="61"/>
        <v>35.89090583637945</v>
      </c>
    </row>
    <row r="116" spans="1:19" ht="12.75">
      <c r="A116" s="52">
        <v>75</v>
      </c>
      <c r="B116" s="19">
        <f aca="true" t="shared" si="62" ref="B116:S116">10*LOG10((1/$C$4)*(B34/$C$3)^2)</f>
        <v>10.064543998779028</v>
      </c>
      <c r="C116" s="19">
        <f t="shared" si="62"/>
        <v>10.32595428080835</v>
      </c>
      <c r="D116" s="19">
        <f t="shared" si="62"/>
        <v>10.659586774570865</v>
      </c>
      <c r="E116" s="19">
        <f t="shared" si="62"/>
        <v>13.496197113684257</v>
      </c>
      <c r="F116" s="19">
        <f t="shared" si="62"/>
        <v>16.9173621038717</v>
      </c>
      <c r="G116" s="19">
        <f t="shared" si="62"/>
        <v>19.75054481846633</v>
      </c>
      <c r="H116" s="19">
        <f t="shared" si="62"/>
        <v>22.021985868533214</v>
      </c>
      <c r="I116" s="19">
        <f t="shared" si="62"/>
        <v>23.875369274942177</v>
      </c>
      <c r="J116" s="19">
        <f t="shared" si="62"/>
        <v>25.426438075512596</v>
      </c>
      <c r="K116" s="19">
        <f t="shared" si="62"/>
        <v>26.754357307574203</v>
      </c>
      <c r="L116" s="19">
        <f t="shared" si="62"/>
        <v>27.912720257145374</v>
      </c>
      <c r="M116" s="19">
        <f t="shared" si="62"/>
        <v>28.93865429083448</v>
      </c>
      <c r="N116" s="19">
        <f t="shared" si="62"/>
        <v>29.858644150940677</v>
      </c>
      <c r="O116" s="19">
        <f t="shared" si="62"/>
        <v>31.453723659119582</v>
      </c>
      <c r="P116" s="19">
        <f t="shared" si="62"/>
        <v>32.80389358398354</v>
      </c>
      <c r="Q116" s="19">
        <f t="shared" si="62"/>
        <v>33.973807526462444</v>
      </c>
      <c r="R116" s="19">
        <f t="shared" si="62"/>
        <v>35.00566103308812</v>
      </c>
      <c r="S116" s="53">
        <f t="shared" si="62"/>
        <v>35.92845674998779</v>
      </c>
    </row>
    <row r="117" spans="1:19" ht="12.75">
      <c r="A117" s="52">
        <v>80</v>
      </c>
      <c r="B117" s="19">
        <f aca="true" t="shared" si="63" ref="B117:S117">10*LOG10((1/$C$4)*(B35/$C$3)^2)</f>
        <v>10.071899523090686</v>
      </c>
      <c r="C117" s="19">
        <f t="shared" si="63"/>
        <v>10.361852568113912</v>
      </c>
      <c r="D117" s="19">
        <f t="shared" si="63"/>
        <v>10.729046772897753</v>
      </c>
      <c r="E117" s="19">
        <f t="shared" si="63"/>
        <v>13.736154301987069</v>
      </c>
      <c r="F117" s="19">
        <f t="shared" si="63"/>
        <v>17.179910373991174</v>
      </c>
      <c r="G117" s="19">
        <f t="shared" si="63"/>
        <v>19.971683697502115</v>
      </c>
      <c r="H117" s="19">
        <f t="shared" si="63"/>
        <v>22.202440439690626</v>
      </c>
      <c r="I117" s="19">
        <f t="shared" si="63"/>
        <v>24.02482017302619</v>
      </c>
      <c r="J117" s="19">
        <f t="shared" si="63"/>
        <v>25.552900549442086</v>
      </c>
      <c r="K117" s="19">
        <f t="shared" si="63"/>
        <v>26.863499425847287</v>
      </c>
      <c r="L117" s="19">
        <f t="shared" si="63"/>
        <v>28.008492244572814</v>
      </c>
      <c r="M117" s="19">
        <f t="shared" si="63"/>
        <v>29.023856778452632</v>
      </c>
      <c r="N117" s="19">
        <f t="shared" si="63"/>
        <v>29.935311520306392</v>
      </c>
      <c r="O117" s="19">
        <f t="shared" si="63"/>
        <v>31.517502255826702</v>
      </c>
      <c r="P117" s="19">
        <f t="shared" si="63"/>
        <v>32.858435491761426</v>
      </c>
      <c r="Q117" s="19">
        <f t="shared" si="63"/>
        <v>34.02142222737321</v>
      </c>
      <c r="R117" s="19">
        <f t="shared" si="63"/>
        <v>35.04789545814687</v>
      </c>
      <c r="S117" s="53">
        <f t="shared" si="63"/>
        <v>35.966395246787854</v>
      </c>
    </row>
    <row r="118" spans="1:19" ht="12.75">
      <c r="A118" s="52">
        <v>85</v>
      </c>
      <c r="B118" s="19">
        <f aca="true" t="shared" si="64" ref="B118:S118">10*LOG10((1/$C$4)*(B36/$C$3)^2)</f>
        <v>10.079356389418665</v>
      </c>
      <c r="C118" s="19">
        <f t="shared" si="64"/>
        <v>10.39799919583813</v>
      </c>
      <c r="D118" s="19">
        <f t="shared" si="64"/>
        <v>10.798409992705299</v>
      </c>
      <c r="E118" s="19">
        <f t="shared" si="64"/>
        <v>13.964080414695285</v>
      </c>
      <c r="F118" s="19">
        <f t="shared" si="64"/>
        <v>17.425719110216</v>
      </c>
      <c r="G118" s="19">
        <f t="shared" si="64"/>
        <v>20.18065431124867</v>
      </c>
      <c r="H118" s="19">
        <f t="shared" si="64"/>
        <v>22.37498435433363</v>
      </c>
      <c r="I118" s="19">
        <f t="shared" si="64"/>
        <v>24.1691086735181</v>
      </c>
      <c r="J118" s="19">
        <f t="shared" si="64"/>
        <v>25.675905976372206</v>
      </c>
      <c r="K118" s="19">
        <f t="shared" si="64"/>
        <v>26.970266715692695</v>
      </c>
      <c r="L118" s="19">
        <f t="shared" si="64"/>
        <v>28.1026000890753</v>
      </c>
      <c r="M118" s="19">
        <f t="shared" si="64"/>
        <v>29.107877724186217</v>
      </c>
      <c r="N118" s="19">
        <f t="shared" si="64"/>
        <v>30.011134946929964</v>
      </c>
      <c r="O118" s="19">
        <f t="shared" si="64"/>
        <v>31.580856845864812</v>
      </c>
      <c r="P118" s="19">
        <f t="shared" si="64"/>
        <v>32.91278676808956</v>
      </c>
      <c r="Q118" s="19">
        <f t="shared" si="64"/>
        <v>34.06898379178315</v>
      </c>
      <c r="R118" s="19">
        <f t="shared" si="64"/>
        <v>35.09016113752512</v>
      </c>
      <c r="S118" s="53">
        <f t="shared" si="64"/>
        <v>36.004418225311014</v>
      </c>
    </row>
    <row r="119" spans="1:19" ht="12.75">
      <c r="A119" s="52">
        <v>90</v>
      </c>
      <c r="B119" s="19">
        <f aca="true" t="shared" si="65" ref="B119:S119">10*LOG10((1/$C$4)*(B37/$C$3)^2)</f>
        <v>10.086857448797517</v>
      </c>
      <c r="C119" s="19">
        <f t="shared" si="65"/>
        <v>10.434113729142238</v>
      </c>
      <c r="D119" s="19">
        <f t="shared" si="65"/>
        <v>10.867147791436395</v>
      </c>
      <c r="E119" s="19">
        <f t="shared" si="65"/>
        <v>14.179752804999575</v>
      </c>
      <c r="F119" s="19">
        <f t="shared" si="65"/>
        <v>17.65551370675726</v>
      </c>
      <c r="G119" s="19">
        <f t="shared" si="65"/>
        <v>20.37758144897535</v>
      </c>
      <c r="H119" s="19">
        <f t="shared" si="65"/>
        <v>22.539258414998727</v>
      </c>
      <c r="I119" s="19">
        <f t="shared" si="65"/>
        <v>24.307667945762695</v>
      </c>
      <c r="J119" s="19">
        <f t="shared" si="65"/>
        <v>25.794825257619863</v>
      </c>
      <c r="K119" s="19">
        <f t="shared" si="65"/>
        <v>27.074031076034025</v>
      </c>
      <c r="L119" s="19">
        <f t="shared" si="65"/>
        <v>28.19444200898002</v>
      </c>
      <c r="M119" s="19">
        <f t="shared" si="65"/>
        <v>29.190150369144664</v>
      </c>
      <c r="N119" s="19">
        <f t="shared" si="65"/>
        <v>30.085584227125306</v>
      </c>
      <c r="O119" s="19">
        <f t="shared" si="65"/>
        <v>31.643324802427667</v>
      </c>
      <c r="P119" s="19">
        <f t="shared" si="65"/>
        <v>32.966541120271785</v>
      </c>
      <c r="Q119" s="19">
        <f t="shared" si="65"/>
        <v>34.11613181351294</v>
      </c>
      <c r="R119" s="19">
        <f t="shared" si="65"/>
        <v>35.132135135327694</v>
      </c>
      <c r="S119" s="53">
        <f t="shared" si="65"/>
        <v>36.04223365660192</v>
      </c>
    </row>
    <row r="120" spans="1:19" ht="12.75">
      <c r="A120" s="52">
        <v>95</v>
      </c>
      <c r="B120" s="19">
        <f aca="true" t="shared" si="66" ref="B120:S120">10*LOG10((1/$C$4)*(B38/$C$3)^2)</f>
        <v>10.094345510259469</v>
      </c>
      <c r="C120" s="19">
        <f t="shared" si="66"/>
        <v>10.469923046577412</v>
      </c>
      <c r="D120" s="19">
        <f t="shared" si="66"/>
        <v>10.934762155992887</v>
      </c>
      <c r="E120" s="19">
        <f t="shared" si="66"/>
        <v>14.383065868452851</v>
      </c>
      <c r="F120" s="19">
        <f t="shared" si="66"/>
        <v>17.869941073949917</v>
      </c>
      <c r="G120" s="19">
        <f t="shared" si="66"/>
        <v>20.5626207824655</v>
      </c>
      <c r="H120" s="19">
        <f t="shared" si="66"/>
        <v>22.69500312514472</v>
      </c>
      <c r="I120" s="19">
        <f t="shared" si="66"/>
        <v>24.440041332453347</v>
      </c>
      <c r="J120" s="19">
        <f t="shared" si="66"/>
        <v>25.909128909388116</v>
      </c>
      <c r="K120" s="19">
        <f t="shared" si="66"/>
        <v>27.174249128811397</v>
      </c>
      <c r="L120" s="19">
        <f t="shared" si="66"/>
        <v>28.283487021596336</v>
      </c>
      <c r="M120" s="19">
        <f t="shared" si="66"/>
        <v>29.270167039770747</v>
      </c>
      <c r="N120" s="19">
        <f t="shared" si="66"/>
        <v>30.15817872091307</v>
      </c>
      <c r="O120" s="19">
        <f t="shared" si="66"/>
        <v>31.704479203286926</v>
      </c>
      <c r="P120" s="19">
        <f t="shared" si="66"/>
        <v>33.019318827787686</v>
      </c>
      <c r="Q120" s="19">
        <f t="shared" si="66"/>
        <v>34.16252624607813</v>
      </c>
      <c r="R120" s="19">
        <f t="shared" si="66"/>
        <v>35.17351050528035</v>
      </c>
      <c r="S120" s="53">
        <f t="shared" si="66"/>
        <v>36.079562332242034</v>
      </c>
    </row>
    <row r="121" spans="1:19" ht="12.75">
      <c r="A121" s="52">
        <v>100</v>
      </c>
      <c r="B121" s="19">
        <f aca="true" t="shared" si="67" ref="B121:S121">10*LOG10((1/$C$4)*(B39/$C$3)^2)</f>
        <v>10.101763777540718</v>
      </c>
      <c r="C121" s="19">
        <f t="shared" si="67"/>
        <v>10.505163168884762</v>
      </c>
      <c r="D121" s="19">
        <f t="shared" si="67"/>
        <v>11.000787352599257</v>
      </c>
      <c r="E121" s="19">
        <f t="shared" si="67"/>
        <v>14.573997387335883</v>
      </c>
      <c r="F121" s="19">
        <f t="shared" si="67"/>
        <v>18.069578941006657</v>
      </c>
      <c r="G121" s="19">
        <f t="shared" si="67"/>
        <v>20.735944773142663</v>
      </c>
      <c r="H121" s="19">
        <f t="shared" si="67"/>
        <v>22.842035105679585</v>
      </c>
      <c r="I121" s="19">
        <f t="shared" si="67"/>
        <v>24.565862274002296</v>
      </c>
      <c r="J121" s="19">
        <f t="shared" si="67"/>
        <v>26.018372702553755</v>
      </c>
      <c r="K121" s="19">
        <f t="shared" si="67"/>
        <v>27.270452600890174</v>
      </c>
      <c r="L121" s="19">
        <f t="shared" si="67"/>
        <v>28.369268742460186</v>
      </c>
      <c r="M121" s="19">
        <f t="shared" si="67"/>
        <v>29.347475312404786</v>
      </c>
      <c r="N121" s="19">
        <f t="shared" si="67"/>
        <v>30.228485140089244</v>
      </c>
      <c r="O121" s="19">
        <f t="shared" si="67"/>
        <v>31.763928510389178</v>
      </c>
      <c r="P121" s="19">
        <f t="shared" si="67"/>
        <v>33.07076733834582</v>
      </c>
      <c r="Q121" s="19">
        <f t="shared" si="67"/>
        <v>34.20784844656363</v>
      </c>
      <c r="R121" s="19">
        <f t="shared" si="67"/>
        <v>35.213997546825546</v>
      </c>
      <c r="S121" s="53">
        <f t="shared" si="67"/>
        <v>36.11613920967136</v>
      </c>
    </row>
    <row r="122" spans="1:19" ht="12.75">
      <c r="A122" s="52">
        <v>105</v>
      </c>
      <c r="B122" s="19">
        <f aca="true" t="shared" si="68" ref="B122:S122">10*LOG10((1/$C$4)*(B40/$C$3)^2)</f>
        <v>10.109056273822716</v>
      </c>
      <c r="C122" s="19">
        <f t="shared" si="68"/>
        <v>10.539580825708505</v>
      </c>
      <c r="D122" s="19">
        <f t="shared" si="68"/>
        <v>11.064790809685734</v>
      </c>
      <c r="E122" s="19">
        <f t="shared" si="68"/>
        <v>14.752583397915188</v>
      </c>
      <c r="F122" s="19">
        <f t="shared" si="68"/>
        <v>18.254943694340803</v>
      </c>
      <c r="G122" s="19">
        <f t="shared" si="68"/>
        <v>20.89773294829758</v>
      </c>
      <c r="H122" s="19">
        <f t="shared" si="68"/>
        <v>22.98022886169232</v>
      </c>
      <c r="I122" s="19">
        <f t="shared" si="68"/>
        <v>24.68483763052271</v>
      </c>
      <c r="J122" s="19">
        <f t="shared" si="68"/>
        <v>26.122184950498195</v>
      </c>
      <c r="K122" s="19">
        <f t="shared" si="68"/>
        <v>27.36223926498399</v>
      </c>
      <c r="L122" s="19">
        <f t="shared" si="68"/>
        <v>28.451379138900684</v>
      </c>
      <c r="M122" s="19">
        <f t="shared" si="68"/>
        <v>29.421673817439157</v>
      </c>
      <c r="N122" s="19">
        <f t="shared" si="68"/>
        <v>30.296114824523475</v>
      </c>
      <c r="O122" s="19">
        <f t="shared" si="68"/>
        <v>31.82131566365313</v>
      </c>
      <c r="P122" s="19">
        <f t="shared" si="68"/>
        <v>33.12056131739321</v>
      </c>
      <c r="Q122" s="19">
        <f t="shared" si="68"/>
        <v>34.251801738581605</v>
      </c>
      <c r="R122" s="19">
        <f t="shared" si="68"/>
        <v>35.253324645590155</v>
      </c>
      <c r="S122" s="53">
        <f t="shared" si="68"/>
        <v>36.151714399441786</v>
      </c>
    </row>
    <row r="123" spans="1:19" ht="12.75">
      <c r="A123" s="52">
        <v>110</v>
      </c>
      <c r="B123" s="19">
        <f aca="true" t="shared" si="69" ref="B123:S123">10*LOG10((1/$C$4)*(B41/$C$3)^2)</f>
        <v>10.116168251616797</v>
      </c>
      <c r="C123" s="19">
        <f t="shared" si="69"/>
        <v>10.572934773144658</v>
      </c>
      <c r="D123" s="19">
        <f t="shared" si="69"/>
        <v>11.126373366321305</v>
      </c>
      <c r="E123" s="19">
        <f t="shared" si="69"/>
        <v>14.918899437450456</v>
      </c>
      <c r="F123" s="19">
        <f t="shared" si="69"/>
        <v>18.426497009804706</v>
      </c>
      <c r="G123" s="19">
        <f t="shared" si="69"/>
        <v>21.04816518815415</v>
      </c>
      <c r="H123" s="19">
        <f t="shared" si="69"/>
        <v>23.109502668854986</v>
      </c>
      <c r="I123" s="19">
        <f t="shared" si="69"/>
        <v>24.79673391512767</v>
      </c>
      <c r="J123" s="19">
        <f t="shared" si="69"/>
        <v>26.220255421381648</v>
      </c>
      <c r="K123" s="19">
        <f t="shared" si="69"/>
        <v>27.449264617909837</v>
      </c>
      <c r="L123" s="19">
        <f t="shared" si="69"/>
        <v>28.529462480740797</v>
      </c>
      <c r="M123" s="19">
        <f t="shared" si="69"/>
        <v>29.4924079292454</v>
      </c>
      <c r="N123" s="19">
        <f t="shared" si="69"/>
        <v>30.36072073237714</v>
      </c>
      <c r="O123" s="19">
        <f t="shared" si="69"/>
        <v>31.876316759251203</v>
      </c>
      <c r="P123" s="19">
        <f t="shared" si="69"/>
        <v>33.16840227425962</v>
      </c>
      <c r="Q123" s="19">
        <f t="shared" si="69"/>
        <v>34.294111583177525</v>
      </c>
      <c r="R123" s="19">
        <f t="shared" si="69"/>
        <v>35.29123876287479</v>
      </c>
      <c r="S123" s="53">
        <f t="shared" si="69"/>
        <v>36.1860538419385</v>
      </c>
    </row>
    <row r="124" spans="1:19" ht="12.75">
      <c r="A124" s="52">
        <v>115</v>
      </c>
      <c r="B124" s="19">
        <f aca="true" t="shared" si="70" ref="B124:S124">10*LOG10((1/$C$4)*(B42/$C$3)^2)</f>
        <v>10.123046585264841</v>
      </c>
      <c r="C124" s="19">
        <f t="shared" si="70"/>
        <v>10.604996879697858</v>
      </c>
      <c r="D124" s="19">
        <f t="shared" si="70"/>
        <v>11.185169012906954</v>
      </c>
      <c r="E124" s="19">
        <f t="shared" si="70"/>
        <v>15.073046557941394</v>
      </c>
      <c r="F124" s="19">
        <f t="shared" si="70"/>
        <v>18.584651484388264</v>
      </c>
      <c r="G124" s="19">
        <f t="shared" si="70"/>
        <v>21.187417102648503</v>
      </c>
      <c r="H124" s="19">
        <f t="shared" si="70"/>
        <v>23.229807628639904</v>
      </c>
      <c r="I124" s="19">
        <f t="shared" si="70"/>
        <v>24.901365978773434</v>
      </c>
      <c r="J124" s="19">
        <f t="shared" si="70"/>
        <v>26.312325772081593</v>
      </c>
      <c r="K124" s="19">
        <f t="shared" si="70"/>
        <v>27.5312343753125</v>
      </c>
      <c r="L124" s="19">
        <f t="shared" si="70"/>
        <v>28.60320964275738</v>
      </c>
      <c r="M124" s="19">
        <f t="shared" si="70"/>
        <v>29.559365518032802</v>
      </c>
      <c r="N124" s="19">
        <f t="shared" si="70"/>
        <v>30.42199431702744</v>
      </c>
      <c r="O124" s="19">
        <f t="shared" si="70"/>
        <v>31.928639454464005</v>
      </c>
      <c r="P124" s="19">
        <f t="shared" si="70"/>
        <v>33.2140178740198</v>
      </c>
      <c r="Q124" s="19">
        <f t="shared" si="70"/>
        <v>34.33452544022711</v>
      </c>
      <c r="R124" s="19">
        <f t="shared" si="70"/>
        <v>35.32750563677183</v>
      </c>
      <c r="S124" s="53">
        <f t="shared" si="70"/>
        <v>36.21893972142108</v>
      </c>
    </row>
    <row r="125" spans="1:19" ht="12.75">
      <c r="A125" s="52">
        <v>120</v>
      </c>
      <c r="B125" s="19">
        <f aca="true" t="shared" si="71" ref="B125:S125">10*LOG10((1/$C$4)*(B43/$C$3)^2)</f>
        <v>10.129640143887455</v>
      </c>
      <c r="C125" s="19">
        <f t="shared" si="71"/>
        <v>10.635553001493063</v>
      </c>
      <c r="D125" s="19">
        <f t="shared" si="71"/>
        <v>11.240844241053951</v>
      </c>
      <c r="E125" s="19">
        <f t="shared" si="71"/>
        <v>15.215140899616582</v>
      </c>
      <c r="F125" s="19">
        <f t="shared" si="71"/>
        <v>18.729775431973405</v>
      </c>
      <c r="G125" s="19">
        <f t="shared" si="71"/>
        <v>21.31565686663285</v>
      </c>
      <c r="H125" s="19">
        <f t="shared" si="71"/>
        <v>23.341119162564308</v>
      </c>
      <c r="I125" s="19">
        <f t="shared" si="71"/>
        <v>24.99858773607139</v>
      </c>
      <c r="J125" s="19">
        <f t="shared" si="71"/>
        <v>26.39818136225497</v>
      </c>
      <c r="K125" s="19">
        <f t="shared" si="71"/>
        <v>27.607897796591022</v>
      </c>
      <c r="L125" s="19">
        <f t="shared" si="71"/>
        <v>28.672352848437924</v>
      </c>
      <c r="M125" s="19">
        <f t="shared" si="71"/>
        <v>29.622272884044236</v>
      </c>
      <c r="N125" s="19">
        <f t="shared" si="71"/>
        <v>30.479662418655586</v>
      </c>
      <c r="O125" s="19">
        <f t="shared" si="71"/>
        <v>31.978021214439003</v>
      </c>
      <c r="P125" s="19">
        <f t="shared" si="71"/>
        <v>33.257161028971296</v>
      </c>
      <c r="Q125" s="19">
        <f t="shared" si="71"/>
        <v>34.372812394634025</v>
      </c>
      <c r="R125" s="19">
        <f t="shared" si="71"/>
        <v>35.36190975342867</v>
      </c>
      <c r="S125" s="53">
        <f t="shared" si="71"/>
        <v>36.25017066362504</v>
      </c>
    </row>
    <row r="126" spans="1:19" ht="12.75">
      <c r="A126" s="52">
        <v>125</v>
      </c>
      <c r="B126" s="19">
        <f aca="true" t="shared" si="72" ref="B126:S126">10*LOG10((1/$C$4)*(B44/$C$3)^2)</f>
        <v>10.135900142956384</v>
      </c>
      <c r="C126" s="19">
        <f t="shared" si="72"/>
        <v>10.66440366962745</v>
      </c>
      <c r="D126" s="19">
        <f t="shared" si="72"/>
        <v>11.293097107458516</v>
      </c>
      <c r="E126" s="19">
        <f t="shared" si="72"/>
        <v>15.34530592344695</v>
      </c>
      <c r="F126" s="19">
        <f t="shared" si="72"/>
        <v>18.862196975713598</v>
      </c>
      <c r="G126" s="19">
        <f t="shared" si="72"/>
        <v>21.4330430765962</v>
      </c>
      <c r="H126" s="19">
        <f t="shared" si="72"/>
        <v>23.443430387144648</v>
      </c>
      <c r="I126" s="19">
        <f t="shared" si="72"/>
        <v>25.088284577903348</v>
      </c>
      <c r="J126" s="19">
        <f t="shared" si="72"/>
        <v>26.477644293631897</v>
      </c>
      <c r="K126" s="19">
        <f t="shared" si="72"/>
        <v>27.67904181300985</v>
      </c>
      <c r="L126" s="19">
        <f t="shared" si="72"/>
        <v>28.736660898254026</v>
      </c>
      <c r="M126" s="19">
        <f t="shared" si="72"/>
        <v>29.68089095161139</v>
      </c>
      <c r="N126" s="19">
        <f t="shared" si="72"/>
        <v>30.533484261878257</v>
      </c>
      <c r="O126" s="19">
        <f t="shared" si="72"/>
        <v>32.02422749210638</v>
      </c>
      <c r="P126" s="19">
        <f t="shared" si="72"/>
        <v>33.297608848602415</v>
      </c>
      <c r="Q126" s="19">
        <f t="shared" si="72"/>
        <v>34.408762612523596</v>
      </c>
      <c r="R126" s="19">
        <f t="shared" si="72"/>
        <v>35.39425414162552</v>
      </c>
      <c r="S126" s="53">
        <f t="shared" si="72"/>
        <v>36.27956176021887</v>
      </c>
    </row>
    <row r="127" spans="1:19" ht="12.75">
      <c r="A127" s="52">
        <v>130</v>
      </c>
      <c r="B127" s="19">
        <f aca="true" t="shared" si="73" ref="B127:S127">10*LOG10((1/$C$4)*(B45/$C$3)^2)</f>
        <v>10.141780472992023</v>
      </c>
      <c r="C127" s="19">
        <f t="shared" si="73"/>
        <v>10.691364613517244</v>
      </c>
      <c r="D127" s="19">
        <f t="shared" si="73"/>
        <v>11.341656103440378</v>
      </c>
      <c r="E127" s="19">
        <f t="shared" si="73"/>
        <v>15.463666631031373</v>
      </c>
      <c r="F127" s="19">
        <f t="shared" si="73"/>
        <v>18.98220754435118</v>
      </c>
      <c r="G127" s="19">
        <f t="shared" si="73"/>
        <v>21.53972332379894</v>
      </c>
      <c r="H127" s="19">
        <f t="shared" si="73"/>
        <v>23.53674694282794</v>
      </c>
      <c r="I127" s="19">
        <f t="shared" si="73"/>
        <v>25.170367172106968</v>
      </c>
      <c r="J127" s="19">
        <f t="shared" si="73"/>
        <v>26.55056752145589</v>
      </c>
      <c r="K127" s="19">
        <f t="shared" si="73"/>
        <v>27.744485908606883</v>
      </c>
      <c r="L127" s="19">
        <f t="shared" si="73"/>
        <v>28.79593489398399</v>
      </c>
      <c r="M127" s="19">
        <f t="shared" si="73"/>
        <v>29.735011768648164</v>
      </c>
      <c r="N127" s="19">
        <f t="shared" si="73"/>
        <v>30.583248621895365</v>
      </c>
      <c r="O127" s="19">
        <f t="shared" si="73"/>
        <v>32.06704991168236</v>
      </c>
      <c r="P127" s="19">
        <f t="shared" si="73"/>
        <v>33.33516151287893</v>
      </c>
      <c r="Q127" s="19">
        <f t="shared" si="73"/>
        <v>34.44218668338615</v>
      </c>
      <c r="R127" s="19">
        <f t="shared" si="73"/>
        <v>35.42436003785819</v>
      </c>
      <c r="S127" s="53">
        <f t="shared" si="73"/>
        <v>36.30694445963166</v>
      </c>
    </row>
    <row r="128" spans="1:19" ht="12.75">
      <c r="A128" s="52">
        <v>135</v>
      </c>
      <c r="B128" s="19">
        <f aca="true" t="shared" si="74" ref="B128:S128">10*LOG10((1/$C$4)*(B46/$C$3)^2)</f>
        <v>10.147238004185331</v>
      </c>
      <c r="C128" s="19">
        <f t="shared" si="74"/>
        <v>10.716267144173013</v>
      </c>
      <c r="D128" s="19">
        <f t="shared" si="74"/>
        <v>11.38627890860654</v>
      </c>
      <c r="E128" s="19">
        <f t="shared" si="74"/>
        <v>15.570345270760829</v>
      </c>
      <c r="F128" s="19">
        <f t="shared" si="74"/>
        <v>19.090064859707397</v>
      </c>
      <c r="G128" s="19">
        <f t="shared" si="74"/>
        <v>21.635833269029266</v>
      </c>
      <c r="H128" s="19">
        <f t="shared" si="74"/>
        <v>23.621082950586793</v>
      </c>
      <c r="I128" s="19">
        <f t="shared" si="74"/>
        <v>25.244766404046366</v>
      </c>
      <c r="J128" s="19">
        <f t="shared" si="74"/>
        <v>26.616829895196553</v>
      </c>
      <c r="K128" s="19">
        <f t="shared" si="74"/>
        <v>27.804077691993978</v>
      </c>
      <c r="L128" s="19">
        <f t="shared" si="74"/>
        <v>28.850004449959904</v>
      </c>
      <c r="M128" s="19">
        <f t="shared" si="74"/>
        <v>29.784455334132165</v>
      </c>
      <c r="N128" s="19">
        <f t="shared" si="74"/>
        <v>30.628771199445772</v>
      </c>
      <c r="O128" s="19">
        <f t="shared" si="74"/>
        <v>32.10630450875748</v>
      </c>
      <c r="P128" s="19">
        <f t="shared" si="74"/>
        <v>33.36964112107466</v>
      </c>
      <c r="Q128" s="19">
        <f t="shared" si="74"/>
        <v>34.472914895272446</v>
      </c>
      <c r="R128" s="19">
        <f t="shared" si="74"/>
        <v>35.452066462979296</v>
      </c>
      <c r="S128" s="53">
        <f t="shared" si="74"/>
        <v>36.33216635955309</v>
      </c>
    </row>
    <row r="129" spans="1:19" ht="12.75">
      <c r="A129" s="52">
        <v>140</v>
      </c>
      <c r="B129" s="19">
        <f aca="true" t="shared" si="75" ref="B129:S129">10*LOG10((1/$C$4)*(B47/$C$3)^2)</f>
        <v>10.152232866010642</v>
      </c>
      <c r="C129" s="19">
        <f t="shared" si="75"/>
        <v>10.73895842069893</v>
      </c>
      <c r="D129" s="19">
        <f t="shared" si="75"/>
        <v>11.426751094507477</v>
      </c>
      <c r="E129" s="19">
        <f t="shared" si="75"/>
        <v>15.665458155958055</v>
      </c>
      <c r="F129" s="19">
        <f t="shared" si="75"/>
        <v>19.185995486488366</v>
      </c>
      <c r="G129" s="19">
        <f t="shared" si="75"/>
        <v>21.721496066680167</v>
      </c>
      <c r="H129" s="19">
        <f t="shared" si="75"/>
        <v>23.69645784633849</v>
      </c>
      <c r="I129" s="19">
        <f t="shared" si="75"/>
        <v>25.311429253068653</v>
      </c>
      <c r="J129" s="19">
        <f t="shared" si="75"/>
        <v>26.676331999976604</v>
      </c>
      <c r="K129" s="19">
        <f t="shared" si="75"/>
        <v>27.857689093442623</v>
      </c>
      <c r="L129" s="19">
        <f t="shared" si="75"/>
        <v>28.898724369542393</v>
      </c>
      <c r="M129" s="19">
        <f t="shared" si="75"/>
        <v>29.829066760127027</v>
      </c>
      <c r="N129" s="19">
        <f t="shared" si="75"/>
        <v>30.669892228331946</v>
      </c>
      <c r="O129" s="19">
        <f t="shared" si="75"/>
        <v>32.14183006577068</v>
      </c>
      <c r="P129" s="19">
        <f t="shared" si="75"/>
        <v>33.400890557424646</v>
      </c>
      <c r="Q129" s="19">
        <f t="shared" si="75"/>
        <v>34.50079648200869</v>
      </c>
      <c r="R129" s="19">
        <f t="shared" si="75"/>
        <v>35.47722974548889</v>
      </c>
      <c r="S129" s="53">
        <f t="shared" si="75"/>
        <v>36.35509093206467</v>
      </c>
    </row>
    <row r="130" spans="1:19" ht="12.75">
      <c r="A130" s="52">
        <v>145</v>
      </c>
      <c r="B130" s="19">
        <f aca="true" t="shared" si="76" ref="B130:S130">10*LOG10((1/$C$4)*(B48/$C$3)^2)</f>
        <v>10.156728701130863</v>
      </c>
      <c r="C130" s="19">
        <f t="shared" si="76"/>
        <v>10.75930162212047</v>
      </c>
      <c r="D130" s="19">
        <f t="shared" si="76"/>
        <v>11.46288483259939</v>
      </c>
      <c r="E130" s="19">
        <f t="shared" si="76"/>
        <v>15.749113314978278</v>
      </c>
      <c r="F130" s="19">
        <f t="shared" si="76"/>
        <v>19.2701970025469</v>
      </c>
      <c r="G130" s="19">
        <f t="shared" si="76"/>
        <v>21.796822029484936</v>
      </c>
      <c r="H130" s="19">
        <f t="shared" si="76"/>
        <v>23.762893901607573</v>
      </c>
      <c r="I130" s="19">
        <f t="shared" si="76"/>
        <v>25.370315438496327</v>
      </c>
      <c r="J130" s="19">
        <f t="shared" si="76"/>
        <v>26.72899268594709</v>
      </c>
      <c r="K130" s="19">
        <f t="shared" si="76"/>
        <v>27.905213122892526</v>
      </c>
      <c r="L130" s="19">
        <f t="shared" si="76"/>
        <v>28.941971758329267</v>
      </c>
      <c r="M130" s="19">
        <f t="shared" si="76"/>
        <v>29.868713764302484</v>
      </c>
      <c r="N130" s="19">
        <f t="shared" si="76"/>
        <v>30.706474327343514</v>
      </c>
      <c r="O130" s="19">
        <f t="shared" si="76"/>
        <v>32.173486570401735</v>
      </c>
      <c r="P130" s="19">
        <f t="shared" si="76"/>
        <v>33.42877240562444</v>
      </c>
      <c r="Q130" s="19">
        <f t="shared" si="76"/>
        <v>34.52569887415435</v>
      </c>
      <c r="R130" s="19">
        <f t="shared" si="76"/>
        <v>35.499723020997465</v>
      </c>
      <c r="S130" s="53">
        <f t="shared" si="76"/>
        <v>36.375597208109056</v>
      </c>
    </row>
    <row r="131" spans="1:19" ht="12.75">
      <c r="A131" s="52">
        <v>150</v>
      </c>
      <c r="B131" s="19">
        <f aca="true" t="shared" si="77" ref="B131:S131">10*LOG10((1/$C$4)*(B49/$C$3)^2)</f>
        <v>10.160692893095867</v>
      </c>
      <c r="C131" s="19">
        <f t="shared" si="77"/>
        <v>10.777176045044447</v>
      </c>
      <c r="D131" s="19">
        <f t="shared" si="77"/>
        <v>11.49451765054711</v>
      </c>
      <c r="E131" s="19">
        <f t="shared" si="77"/>
        <v>15.821408763507472</v>
      </c>
      <c r="F131" s="19">
        <f t="shared" si="77"/>
        <v>19.342839837140097</v>
      </c>
      <c r="G131" s="19">
        <f t="shared" si="77"/>
        <v>21.86190845598789</v>
      </c>
      <c r="H131" s="19">
        <f t="shared" si="77"/>
        <v>23.82041428333482</v>
      </c>
      <c r="I131" s="19">
        <f t="shared" si="77"/>
        <v>25.421394700387587</v>
      </c>
      <c r="J131" s="19">
        <f t="shared" si="77"/>
        <v>26.774746188584643</v>
      </c>
      <c r="K131" s="19">
        <f t="shared" si="77"/>
        <v>27.94656112873748</v>
      </c>
      <c r="L131" s="19">
        <f t="shared" si="77"/>
        <v>28.97964354282813</v>
      </c>
      <c r="M131" s="19">
        <f t="shared" si="77"/>
        <v>29.903284482368598</v>
      </c>
      <c r="N131" s="19">
        <f t="shared" si="77"/>
        <v>30.73840060012857</v>
      </c>
      <c r="O131" s="19">
        <f t="shared" si="77"/>
        <v>32.20115381569247</v>
      </c>
      <c r="P131" s="19">
        <f t="shared" si="77"/>
        <v>33.4531679365565</v>
      </c>
      <c r="Q131" s="19">
        <f t="shared" si="77"/>
        <v>34.547506979137694</v>
      </c>
      <c r="R131" s="19">
        <f t="shared" si="77"/>
        <v>35.51943573233453</v>
      </c>
      <c r="S131" s="53">
        <f t="shared" si="77"/>
        <v>36.393579443987356</v>
      </c>
    </row>
    <row r="132" spans="1:19" ht="12.75">
      <c r="A132" s="52">
        <v>155</v>
      </c>
      <c r="B132" s="19">
        <f aca="true" t="shared" si="78" ref="B132:S132">10*LOG10((1/$C$4)*(B50/$C$3)^2)</f>
        <v>10.164096767500334</v>
      </c>
      <c r="C132" s="19">
        <f t="shared" si="78"/>
        <v>10.79247714576896</v>
      </c>
      <c r="D132" s="19">
        <f t="shared" si="78"/>
        <v>11.521511271985663</v>
      </c>
      <c r="E132" s="19">
        <f t="shared" si="78"/>
        <v>15.882431241806497</v>
      </c>
      <c r="F132" s="19">
        <f t="shared" si="78"/>
        <v>19.404068816000294</v>
      </c>
      <c r="G132" s="19">
        <f t="shared" si="78"/>
        <v>21.916839564657614</v>
      </c>
      <c r="H132" s="19">
        <f t="shared" si="78"/>
        <v>23.869041539836687</v>
      </c>
      <c r="I132" s="19">
        <f t="shared" si="78"/>
        <v>25.464644606557112</v>
      </c>
      <c r="J132" s="19">
        <f t="shared" si="78"/>
        <v>26.813539757755564</v>
      </c>
      <c r="K132" s="19">
        <f t="shared" si="78"/>
        <v>27.981660503108237</v>
      </c>
      <c r="L132" s="19">
        <f t="shared" si="78"/>
        <v>29.01165436327334</v>
      </c>
      <c r="M132" s="19">
        <f t="shared" si="78"/>
        <v>29.932685586283174</v>
      </c>
      <c r="N132" s="19">
        <f t="shared" si="78"/>
        <v>30.765572981115472</v>
      </c>
      <c r="O132" s="19">
        <f t="shared" si="78"/>
        <v>32.22473015413407</v>
      </c>
      <c r="P132" s="19">
        <f t="shared" si="78"/>
        <v>33.47397618744904</v>
      </c>
      <c r="Q132" s="19">
        <f t="shared" si="78"/>
        <v>34.566122510660776</v>
      </c>
      <c r="R132" s="19">
        <f t="shared" si="78"/>
        <v>35.53627315030389</v>
      </c>
      <c r="S132" s="53">
        <f t="shared" si="78"/>
        <v>36.40894678888078</v>
      </c>
    </row>
    <row r="133" spans="1:19" ht="12.75">
      <c r="A133" s="52">
        <v>160</v>
      </c>
      <c r="B133" s="19">
        <f aca="true" t="shared" si="79" ref="B133:S133">10*LOG10((1/$C$4)*(B51/$C$3)^2)</f>
        <v>10.166915766398127</v>
      </c>
      <c r="C133" s="19">
        <f t="shared" si="79"/>
        <v>10.805116543388078</v>
      </c>
      <c r="D133" s="19">
        <f t="shared" si="79"/>
        <v>11.543750567286237</v>
      </c>
      <c r="E133" s="19">
        <f t="shared" si="79"/>
        <v>15.932255299086314</v>
      </c>
      <c r="F133" s="19">
        <f t="shared" si="79"/>
        <v>19.454004444784378</v>
      </c>
      <c r="G133" s="19">
        <f t="shared" si="79"/>
        <v>21.96168649418025</v>
      </c>
      <c r="H133" s="19">
        <f t="shared" si="79"/>
        <v>23.908796426214295</v>
      </c>
      <c r="I133" s="19">
        <f t="shared" si="79"/>
        <v>25.500048799104974</v>
      </c>
      <c r="J133" s="19">
        <f t="shared" si="79"/>
        <v>26.845331727019342</v>
      </c>
      <c r="K133" s="19">
        <f t="shared" si="79"/>
        <v>28.01045278602818</v>
      </c>
      <c r="L133" s="19">
        <f t="shared" si="79"/>
        <v>29.037934811010793</v>
      </c>
      <c r="M133" s="19">
        <f t="shared" si="79"/>
        <v>29.956840692686647</v>
      </c>
      <c r="N133" s="19">
        <f t="shared" si="79"/>
        <v>30.78791082230361</v>
      </c>
      <c r="O133" s="19">
        <f t="shared" si="79"/>
        <v>32.24413141315512</v>
      </c>
      <c r="P133" s="19">
        <f t="shared" si="79"/>
        <v>33.49111314578509</v>
      </c>
      <c r="Q133" s="19">
        <f t="shared" si="79"/>
        <v>34.581463383006515</v>
      </c>
      <c r="R133" s="19">
        <f t="shared" si="79"/>
        <v>35.55015593119501</v>
      </c>
      <c r="S133" s="53">
        <f t="shared" si="79"/>
        <v>36.42162296906229</v>
      </c>
    </row>
    <row r="134" spans="1:19" ht="12.75">
      <c r="A134" s="52">
        <v>165</v>
      </c>
      <c r="B134" s="19">
        <f aca="true" t="shared" si="80" ref="B134:S134">10*LOG10((1/$C$4)*(B52/$C$3)^2)</f>
        <v>10.169129595869348</v>
      </c>
      <c r="C134" s="19">
        <f t="shared" si="80"/>
        <v>10.81502199825567</v>
      </c>
      <c r="D134" s="19">
        <f t="shared" si="80"/>
        <v>11.561142636556845</v>
      </c>
      <c r="E134" s="19">
        <f t="shared" si="80"/>
        <v>15.970942637013817</v>
      </c>
      <c r="F134" s="19">
        <f t="shared" si="80"/>
        <v>19.492743956363125</v>
      </c>
      <c r="G134" s="19">
        <f t="shared" si="80"/>
        <v>21.996507340758615</v>
      </c>
      <c r="H134" s="19">
        <f t="shared" si="80"/>
        <v>23.93969700295081</v>
      </c>
      <c r="I134" s="19">
        <f t="shared" si="80"/>
        <v>25.52759561174176</v>
      </c>
      <c r="J134" s="19">
        <f t="shared" si="80"/>
        <v>26.870089966925953</v>
      </c>
      <c r="K134" s="19">
        <f t="shared" si="80"/>
        <v>28.032892127733405</v>
      </c>
      <c r="L134" s="19">
        <f t="shared" si="80"/>
        <v>29.058429983754714</v>
      </c>
      <c r="M134" s="19">
        <f t="shared" si="80"/>
        <v>29.97568904613781</v>
      </c>
      <c r="N134" s="19">
        <f t="shared" si="80"/>
        <v>30.805349714078115</v>
      </c>
      <c r="O134" s="19">
        <f t="shared" si="80"/>
        <v>32.259289976071116</v>
      </c>
      <c r="P134" s="19">
        <f t="shared" si="80"/>
        <v>33.50451104748979</v>
      </c>
      <c r="Q134" s="19">
        <f t="shared" si="80"/>
        <v>34.5934631822169</v>
      </c>
      <c r="R134" s="19">
        <f t="shared" si="80"/>
        <v>35.56101972382254</v>
      </c>
      <c r="S134" s="53">
        <f t="shared" si="80"/>
        <v>36.43154600150505</v>
      </c>
    </row>
    <row r="135" spans="1:19" ht="12.75">
      <c r="A135" s="52">
        <v>170</v>
      </c>
      <c r="B135" s="19">
        <f aca="true" t="shared" si="81" ref="B135:S135">10*LOG10((1/$C$4)*(B53/$C$3)^2)</f>
        <v>10.170722346705787</v>
      </c>
      <c r="C135" s="19">
        <f t="shared" si="81"/>
        <v>10.822137377940708</v>
      </c>
      <c r="D135" s="19">
        <f t="shared" si="81"/>
        <v>11.573616040914466</v>
      </c>
      <c r="E135" s="19">
        <f t="shared" si="81"/>
        <v>15.998541647100197</v>
      </c>
      <c r="F135" s="19">
        <f t="shared" si="81"/>
        <v>19.52036214220457</v>
      </c>
      <c r="G135" s="19">
        <f t="shared" si="81"/>
        <v>22.02134721147811</v>
      </c>
      <c r="H135" s="19">
        <f t="shared" si="81"/>
        <v>23.961757957501767</v>
      </c>
      <c r="I135" s="19">
        <f t="shared" si="81"/>
        <v>25.547277004238858</v>
      </c>
      <c r="J135" s="19">
        <f t="shared" si="81"/>
        <v>26.887790677050226</v>
      </c>
      <c r="K135" s="19">
        <f t="shared" si="81"/>
        <v>28.048944075315564</v>
      </c>
      <c r="L135" s="19">
        <f t="shared" si="81"/>
        <v>29.07309833558948</v>
      </c>
      <c r="M135" s="19">
        <f t="shared" si="81"/>
        <v>29.98918446289907</v>
      </c>
      <c r="N135" s="19">
        <f t="shared" si="81"/>
        <v>30.81784053273338</v>
      </c>
      <c r="O135" s="19">
        <f t="shared" si="81"/>
        <v>32.27015403030976</v>
      </c>
      <c r="P135" s="19">
        <f t="shared" si="81"/>
        <v>33.51411779604541</v>
      </c>
      <c r="Q135" s="19">
        <f t="shared" si="81"/>
        <v>34.60207072313432</v>
      </c>
      <c r="R135" s="19">
        <f t="shared" si="81"/>
        <v>35.56881483602642</v>
      </c>
      <c r="S135" s="53">
        <f t="shared" si="81"/>
        <v>36.438667946984864</v>
      </c>
    </row>
    <row r="136" spans="1:19" ht="12.75">
      <c r="A136" s="52">
        <v>175</v>
      </c>
      <c r="B136" s="19">
        <f aca="true" t="shared" si="82" ref="B136:S136">10*LOG10((1/$C$4)*(B54/$C$3)^2)</f>
        <v>10.171682588224257</v>
      </c>
      <c r="C136" s="19">
        <f t="shared" si="82"/>
        <v>10.826422620562946</v>
      </c>
      <c r="D136" s="19">
        <f t="shared" si="82"/>
        <v>11.581120193835655</v>
      </c>
      <c r="E136" s="19">
        <f t="shared" si="82"/>
        <v>16.015087094328617</v>
      </c>
      <c r="F136" s="19">
        <f t="shared" si="82"/>
        <v>19.536911983588368</v>
      </c>
      <c r="G136" s="19">
        <f t="shared" si="82"/>
        <v>22.03623827889034</v>
      </c>
      <c r="H136" s="19">
        <f t="shared" si="82"/>
        <v>23.974990111508166</v>
      </c>
      <c r="I136" s="19">
        <f t="shared" si="82"/>
        <v>25.559087773008304</v>
      </c>
      <c r="J136" s="19">
        <f t="shared" si="82"/>
        <v>26.898417481346875</v>
      </c>
      <c r="K136" s="19">
        <f t="shared" si="82"/>
        <v>28.058584656508543</v>
      </c>
      <c r="L136" s="19">
        <f t="shared" si="82"/>
        <v>29.08191080255106</v>
      </c>
      <c r="M136" s="19">
        <f t="shared" si="82"/>
        <v>29.997294522915503</v>
      </c>
      <c r="N136" s="19">
        <f t="shared" si="82"/>
        <v>30.82534870778622</v>
      </c>
      <c r="O136" s="19">
        <f t="shared" si="82"/>
        <v>32.27668698335513</v>
      </c>
      <c r="P136" s="19">
        <f t="shared" si="82"/>
        <v>33.5198965070433</v>
      </c>
      <c r="Q136" s="19">
        <f t="shared" si="82"/>
        <v>34.60724969889994</v>
      </c>
      <c r="R136" s="19">
        <f t="shared" si="82"/>
        <v>35.57350596816151</v>
      </c>
      <c r="S136" s="53">
        <f t="shared" si="82"/>
        <v>36.44295471048416</v>
      </c>
    </row>
    <row r="137" spans="1:19" ht="12.75">
      <c r="A137" s="54">
        <v>179.999</v>
      </c>
      <c r="B137" s="55">
        <f aca="true" t="shared" si="83" ref="B137:S137">10*LOG10((1/$C$4)*(B55/$C$3)^2)</f>
        <v>10.17200343527148</v>
      </c>
      <c r="C137" s="55">
        <f t="shared" si="83"/>
        <v>10.827853703153302</v>
      </c>
      <c r="D137" s="55">
        <f t="shared" si="83"/>
        <v>11.583624920898624</v>
      </c>
      <c r="E137" s="55">
        <f t="shared" si="83"/>
        <v>16.020599913110846</v>
      </c>
      <c r="F137" s="55">
        <f t="shared" si="83"/>
        <v>19.542425094234048</v>
      </c>
      <c r="G137" s="55">
        <f t="shared" si="83"/>
        <v>22.04119982643263</v>
      </c>
      <c r="H137" s="55">
        <f t="shared" si="83"/>
        <v>23.979400086626722</v>
      </c>
      <c r="I137" s="55">
        <f t="shared" si="83"/>
        <v>25.563025007609227</v>
      </c>
      <c r="J137" s="55">
        <f t="shared" si="83"/>
        <v>26.901960800248457</v>
      </c>
      <c r="K137" s="55">
        <f t="shared" si="83"/>
        <v>28.0617997398266</v>
      </c>
      <c r="L137" s="55">
        <f t="shared" si="83"/>
        <v>29.084850188796587</v>
      </c>
      <c r="M137" s="55">
        <f t="shared" si="83"/>
        <v>30.000000000030806</v>
      </c>
      <c r="N137" s="55">
        <f t="shared" si="83"/>
        <v>30.82785370321471</v>
      </c>
      <c r="O137" s="55">
        <f t="shared" si="83"/>
        <v>32.278867046222764</v>
      </c>
      <c r="P137" s="55">
        <f t="shared" si="83"/>
        <v>33.52182518123257</v>
      </c>
      <c r="Q137" s="55">
        <f t="shared" si="83"/>
        <v>34.608978427715314</v>
      </c>
      <c r="R137" s="55">
        <f t="shared" si="83"/>
        <v>35.57507201923584</v>
      </c>
      <c r="S137" s="56">
        <f t="shared" si="83"/>
        <v>36.44438589488596</v>
      </c>
    </row>
    <row r="138" spans="1:7" ht="12.75">
      <c r="A138" s="18"/>
      <c r="B138" s="18"/>
      <c r="C138" s="18"/>
      <c r="D138" s="18"/>
      <c r="E138" s="18"/>
      <c r="F138" s="18"/>
      <c r="G138" s="18"/>
    </row>
    <row r="139" spans="1:7" ht="12.75">
      <c r="A139" s="18"/>
      <c r="B139" s="18"/>
      <c r="C139" s="18"/>
      <c r="D139" s="18"/>
      <c r="E139" s="18"/>
      <c r="F139" s="18"/>
      <c r="G139" s="18"/>
    </row>
    <row r="140" spans="1:19" ht="26.25" customHeight="1">
      <c r="A140" s="78" t="s">
        <v>65</v>
      </c>
      <c r="B140" s="49"/>
      <c r="C140" s="49"/>
      <c r="D140" s="49"/>
      <c r="E140" s="50" t="s">
        <v>61</v>
      </c>
      <c r="F140" s="49"/>
      <c r="G140" s="49"/>
      <c r="H140" s="38"/>
      <c r="I140" s="49"/>
      <c r="J140" s="49"/>
      <c r="K140" s="49"/>
      <c r="L140" s="49"/>
      <c r="M140" s="49"/>
      <c r="N140" s="49"/>
      <c r="O140" s="49"/>
      <c r="P140" s="49"/>
      <c r="Q140" s="49"/>
      <c r="R140" s="49"/>
      <c r="S140" s="51"/>
    </row>
    <row r="141" spans="1:19" ht="12.75">
      <c r="A141" s="79"/>
      <c r="B141" s="57">
        <f aca="true" t="shared" si="84" ref="B141:S141">B18</f>
        <v>0.1</v>
      </c>
      <c r="C141" s="57">
        <f t="shared" si="84"/>
        <v>0.5</v>
      </c>
      <c r="D141" s="57">
        <f t="shared" si="84"/>
        <v>1</v>
      </c>
      <c r="E141" s="57">
        <f t="shared" si="84"/>
        <v>5</v>
      </c>
      <c r="F141" s="57">
        <f t="shared" si="84"/>
        <v>10</v>
      </c>
      <c r="G141" s="57">
        <f t="shared" si="84"/>
        <v>15</v>
      </c>
      <c r="H141" s="57">
        <f t="shared" si="84"/>
        <v>20</v>
      </c>
      <c r="I141" s="57">
        <f t="shared" si="84"/>
        <v>25</v>
      </c>
      <c r="J141" s="57">
        <f t="shared" si="84"/>
        <v>30</v>
      </c>
      <c r="K141" s="57">
        <f t="shared" si="84"/>
        <v>35</v>
      </c>
      <c r="L141" s="57">
        <f t="shared" si="84"/>
        <v>40</v>
      </c>
      <c r="M141" s="57">
        <f t="shared" si="84"/>
        <v>45</v>
      </c>
      <c r="N141" s="57">
        <f t="shared" si="84"/>
        <v>50</v>
      </c>
      <c r="O141" s="57">
        <f t="shared" si="84"/>
        <v>60</v>
      </c>
      <c r="P141" s="57">
        <f t="shared" si="84"/>
        <v>70</v>
      </c>
      <c r="Q141" s="57">
        <f t="shared" si="84"/>
        <v>80</v>
      </c>
      <c r="R141" s="57">
        <f t="shared" si="84"/>
        <v>90</v>
      </c>
      <c r="S141" s="58">
        <f t="shared" si="84"/>
        <v>100</v>
      </c>
    </row>
    <row r="142" spans="1:19" ht="12.75">
      <c r="A142" s="59">
        <v>0.0001</v>
      </c>
      <c r="B142" s="60">
        <f aca="true" t="shared" si="85" ref="B142:B178">B101-IF($A142&gt;=90,-$D$10,IF($D$9*10*LOG10(COS($A142*PI()/180))&gt;-$D$10,$D$9*10*LOG10(COS($A142*PI()/180)),-$D$10))</f>
        <v>10.000000000180028</v>
      </c>
      <c r="C142" s="60">
        <f aca="true" t="shared" si="86" ref="C142:S157">C101-IF($A142&gt;=90,-$D$10,IF($D$9*10*LOG10(COS($A142*PI()/180))&gt;-$D$10,$D$9*10*LOG10(COS($A142*PI()/180)),-$D$10))</f>
        <v>10.000000000554556</v>
      </c>
      <c r="D142" s="60">
        <f t="shared" si="86"/>
        <v>9.999999999858874</v>
      </c>
      <c r="E142" s="60">
        <f t="shared" si="86"/>
        <v>10.000000000395849</v>
      </c>
      <c r="F142" s="60">
        <f t="shared" si="86"/>
        <v>10.00001515975711</v>
      </c>
      <c r="G142" s="60">
        <f t="shared" si="86"/>
        <v>16.020599913294042</v>
      </c>
      <c r="H142" s="60">
        <f t="shared" si="86"/>
        <v>19.54242509439704</v>
      </c>
      <c r="I142" s="60">
        <f t="shared" si="86"/>
        <v>22.04119982635126</v>
      </c>
      <c r="J142" s="60">
        <f t="shared" si="86"/>
        <v>23.979400086274968</v>
      </c>
      <c r="K142" s="60">
        <f t="shared" si="86"/>
        <v>25.563025007207365</v>
      </c>
      <c r="L142" s="60">
        <f t="shared" si="86"/>
        <v>26.901960800752462</v>
      </c>
      <c r="M142" s="60">
        <f t="shared" si="86"/>
        <v>28.061799739106554</v>
      </c>
      <c r="N142" s="60">
        <f t="shared" si="86"/>
        <v>29.084850189269815</v>
      </c>
      <c r="O142" s="60">
        <f t="shared" si="86"/>
        <v>30.82785370265342</v>
      </c>
      <c r="P142" s="60">
        <f t="shared" si="86"/>
        <v>32.278867046637295</v>
      </c>
      <c r="Q142" s="60">
        <f t="shared" si="86"/>
        <v>33.52182518213505</v>
      </c>
      <c r="R142" s="60">
        <f t="shared" si="86"/>
        <v>34.60897842807518</v>
      </c>
      <c r="S142" s="61">
        <f t="shared" si="86"/>
        <v>35.57507201642878</v>
      </c>
    </row>
    <row r="143" spans="1:19" ht="12.75">
      <c r="A143" s="52">
        <v>5</v>
      </c>
      <c r="B143" s="19">
        <f t="shared" si="85"/>
        <v>10.083122549181738</v>
      </c>
      <c r="C143" s="19">
        <f aca="true" t="shared" si="87" ref="C143:Q143">C102-IF($A143&gt;=90,-$D$10,IF($D$9*10*LOG10(COS($A143*PI()/180))&gt;-$D$10,$D$9*10*LOG10(COS($A143*PI()/180)),-$D$10))</f>
        <v>10.08452794335535</v>
      </c>
      <c r="D143" s="19">
        <f t="shared" si="87"/>
        <v>10.086459553567222</v>
      </c>
      <c r="E143" s="19">
        <f t="shared" si="87"/>
        <v>10.115654049416388</v>
      </c>
      <c r="F143" s="19">
        <f t="shared" si="87"/>
        <v>10.809287348287906</v>
      </c>
      <c r="G143" s="19">
        <f t="shared" si="87"/>
        <v>16.15227600429222</v>
      </c>
      <c r="H143" s="19">
        <f t="shared" si="87"/>
        <v>19.647137838420893</v>
      </c>
      <c r="I143" s="19">
        <f t="shared" si="87"/>
        <v>22.137720519962215</v>
      </c>
      <c r="J143" s="19">
        <f t="shared" si="87"/>
        <v>24.07208476670892</v>
      </c>
      <c r="K143" s="19">
        <f t="shared" si="87"/>
        <v>25.65351432666065</v>
      </c>
      <c r="L143" s="19">
        <f t="shared" si="87"/>
        <v>26.99103760934612</v>
      </c>
      <c r="M143" s="19">
        <f t="shared" si="87"/>
        <v>28.149895108088124</v>
      </c>
      <c r="N143" s="19">
        <f t="shared" si="87"/>
        <v>29.172225566048933</v>
      </c>
      <c r="O143" s="19">
        <f t="shared" si="87"/>
        <v>30.91424572966831</v>
      </c>
      <c r="P143" s="19">
        <f t="shared" si="87"/>
        <v>32.36462038661758</v>
      </c>
      <c r="Q143" s="19">
        <f t="shared" si="87"/>
        <v>33.60713101425574</v>
      </c>
      <c r="R143" s="19">
        <f t="shared" si="86"/>
        <v>34.693953559882004</v>
      </c>
      <c r="S143" s="53">
        <f t="shared" si="86"/>
        <v>35.65979294022011</v>
      </c>
    </row>
    <row r="144" spans="1:19" ht="12.75">
      <c r="A144" s="52">
        <v>10</v>
      </c>
      <c r="B144" s="19">
        <f t="shared" si="85"/>
        <v>10.333759756883987</v>
      </c>
      <c r="C144" s="19">
        <f t="shared" si="86"/>
        <v>10.339366525737985</v>
      </c>
      <c r="D144" s="19">
        <f t="shared" si="86"/>
        <v>10.347063009448078</v>
      </c>
      <c r="E144" s="19">
        <f t="shared" si="86"/>
        <v>10.461475762679788</v>
      </c>
      <c r="F144" s="19">
        <f t="shared" si="86"/>
        <v>11.72809322294164</v>
      </c>
      <c r="G144" s="19">
        <f t="shared" si="86"/>
        <v>16.540641164985825</v>
      </c>
      <c r="H144" s="19">
        <f t="shared" si="86"/>
        <v>19.961097301821844</v>
      </c>
      <c r="I144" s="19">
        <f t="shared" si="86"/>
        <v>22.42798263207143</v>
      </c>
      <c r="J144" s="19">
        <f t="shared" si="86"/>
        <v>24.351102661509824</v>
      </c>
      <c r="K144" s="19">
        <f t="shared" si="86"/>
        <v>25.926058440409037</v>
      </c>
      <c r="L144" s="19">
        <f t="shared" si="86"/>
        <v>27.25940240036536</v>
      </c>
      <c r="M144" s="19">
        <f t="shared" si="86"/>
        <v>28.415349801105698</v>
      </c>
      <c r="N144" s="19">
        <f t="shared" si="86"/>
        <v>29.435542247413075</v>
      </c>
      <c r="O144" s="19">
        <f t="shared" si="86"/>
        <v>31.174638171281487</v>
      </c>
      <c r="P144" s="19">
        <f t="shared" si="86"/>
        <v>32.623111016495095</v>
      </c>
      <c r="Q144" s="19">
        <f t="shared" si="86"/>
        <v>33.8642879514295</v>
      </c>
      <c r="R144" s="19">
        <f t="shared" si="86"/>
        <v>34.950124320056986</v>
      </c>
      <c r="S144" s="53">
        <f t="shared" si="86"/>
        <v>35.9152052804375</v>
      </c>
    </row>
    <row r="145" spans="1:19" ht="12.75">
      <c r="A145" s="52">
        <v>15</v>
      </c>
      <c r="B145" s="19">
        <f t="shared" si="85"/>
        <v>10.75579960172384</v>
      </c>
      <c r="C145" s="19">
        <f t="shared" si="86"/>
        <v>10.768359574357433</v>
      </c>
      <c r="D145" s="19">
        <f t="shared" si="86"/>
        <v>10.78556532645758</v>
      </c>
      <c r="E145" s="19">
        <f t="shared" si="86"/>
        <v>11.034700575901592</v>
      </c>
      <c r="F145" s="19">
        <f t="shared" si="86"/>
        <v>12.767473647908655</v>
      </c>
      <c r="G145" s="19">
        <f t="shared" si="86"/>
        <v>17.170201438882124</v>
      </c>
      <c r="H145" s="19">
        <f t="shared" si="86"/>
        <v>20.48417530000104</v>
      </c>
      <c r="I145" s="19">
        <f t="shared" si="86"/>
        <v>22.91424344628963</v>
      </c>
      <c r="J145" s="19">
        <f t="shared" si="86"/>
        <v>24.81945448311603</v>
      </c>
      <c r="K145" s="19">
        <f t="shared" si="86"/>
        <v>26.383979892701873</v>
      </c>
      <c r="L145" s="19">
        <f t="shared" si="86"/>
        <v>27.71054611127174</v>
      </c>
      <c r="M145" s="19">
        <f t="shared" si="86"/>
        <v>28.861754367799477</v>
      </c>
      <c r="N145" s="19">
        <f t="shared" si="86"/>
        <v>29.87845496788686</v>
      </c>
      <c r="O145" s="19">
        <f t="shared" si="86"/>
        <v>31.612761509825038</v>
      </c>
      <c r="P145" s="19">
        <f t="shared" si="86"/>
        <v>33.05811138466701</v>
      </c>
      <c r="Q145" s="19">
        <f t="shared" si="86"/>
        <v>34.29709451718423</v>
      </c>
      <c r="R145" s="19">
        <f t="shared" si="86"/>
        <v>35.38130676402294</v>
      </c>
      <c r="S145" s="53">
        <f t="shared" si="86"/>
        <v>36.34513757878899</v>
      </c>
    </row>
    <row r="146" spans="1:19" ht="12.75">
      <c r="A146" s="52">
        <v>20</v>
      </c>
      <c r="B146" s="19">
        <f t="shared" si="85"/>
        <v>11.355997084878386</v>
      </c>
      <c r="C146" s="19">
        <f t="shared" si="86"/>
        <v>11.378189401907429</v>
      </c>
      <c r="D146" s="19">
        <f t="shared" si="86"/>
        <v>11.408503982150133</v>
      </c>
      <c r="E146" s="19">
        <f t="shared" si="86"/>
        <v>11.83263953109444</v>
      </c>
      <c r="F146" s="19">
        <f t="shared" si="86"/>
        <v>13.939971876721478</v>
      </c>
      <c r="G146" s="19">
        <f t="shared" si="86"/>
        <v>18.025483338725177</v>
      </c>
      <c r="H146" s="19">
        <f t="shared" si="86"/>
        <v>21.217373670896013</v>
      </c>
      <c r="I146" s="19">
        <f t="shared" si="86"/>
        <v>23.600776998261303</v>
      </c>
      <c r="J146" s="19">
        <f t="shared" si="86"/>
        <v>25.48250966914612</v>
      </c>
      <c r="K146" s="19">
        <f t="shared" si="86"/>
        <v>27.0331381044742</v>
      </c>
      <c r="L146" s="19">
        <f t="shared" si="86"/>
        <v>28.350589335015986</v>
      </c>
      <c r="M146" s="19">
        <f t="shared" si="86"/>
        <v>29.495385736676656</v>
      </c>
      <c r="N146" s="19">
        <f t="shared" si="86"/>
        <v>30.507342225612973</v>
      </c>
      <c r="O146" s="19">
        <f t="shared" si="86"/>
        <v>32.235115066302214</v>
      </c>
      <c r="P146" s="19">
        <f t="shared" si="86"/>
        <v>33.67618826525873</v>
      </c>
      <c r="Q146" s="19">
        <f t="shared" si="86"/>
        <v>34.91215960819539</v>
      </c>
      <c r="R146" s="19">
        <f t="shared" si="86"/>
        <v>35.994138210334</v>
      </c>
      <c r="S146" s="53">
        <f t="shared" si="86"/>
        <v>36.95624744602872</v>
      </c>
    </row>
    <row r="147" spans="1:19" ht="12.75">
      <c r="A147" s="52">
        <v>25</v>
      </c>
      <c r="B147" s="19">
        <f t="shared" si="85"/>
        <v>12.144426821077937</v>
      </c>
      <c r="C147" s="19">
        <f t="shared" si="86"/>
        <v>12.17883070948185</v>
      </c>
      <c r="D147" s="19">
        <f t="shared" si="86"/>
        <v>12.225657574839467</v>
      </c>
      <c r="E147" s="19">
        <f t="shared" si="86"/>
        <v>12.85483170027004</v>
      </c>
      <c r="F147" s="19">
        <f t="shared" si="86"/>
        <v>15.26040616276435</v>
      </c>
      <c r="G147" s="19">
        <f t="shared" si="86"/>
        <v>19.097441753607278</v>
      </c>
      <c r="H147" s="19">
        <f t="shared" si="86"/>
        <v>22.164261754070964</v>
      </c>
      <c r="I147" s="19">
        <f t="shared" si="86"/>
        <v>24.49461338480522</v>
      </c>
      <c r="J147" s="19">
        <f t="shared" si="86"/>
        <v>26.348579048138447</v>
      </c>
      <c r="K147" s="19">
        <f t="shared" si="86"/>
        <v>27.8824443318073</v>
      </c>
      <c r="L147" s="19">
        <f t="shared" si="86"/>
        <v>29.188772086370342</v>
      </c>
      <c r="M147" s="19">
        <f t="shared" si="86"/>
        <v>30.32568415153972</v>
      </c>
      <c r="N147" s="19">
        <f t="shared" si="86"/>
        <v>31.33177592916376</v>
      </c>
      <c r="O147" s="19">
        <f t="shared" si="86"/>
        <v>33.051429220738655</v>
      </c>
      <c r="P147" s="19">
        <f t="shared" si="86"/>
        <v>34.48716150939283</v>
      </c>
      <c r="Q147" s="19">
        <f t="shared" si="86"/>
        <v>35.71935936517285</v>
      </c>
      <c r="R147" s="19">
        <f t="shared" si="86"/>
        <v>36.7985329829521</v>
      </c>
      <c r="S147" s="53">
        <f t="shared" si="86"/>
        <v>37.758476576596124</v>
      </c>
    </row>
    <row r="148" spans="1:19" ht="12.75">
      <c r="A148" s="52">
        <v>30</v>
      </c>
      <c r="B148" s="19">
        <f t="shared" si="85"/>
        <v>13.135206886688097</v>
      </c>
      <c r="C148" s="19">
        <f t="shared" si="86"/>
        <v>13.18427620570424</v>
      </c>
      <c r="D148" s="19">
        <f t="shared" si="86"/>
        <v>13.250777606301584</v>
      </c>
      <c r="E148" s="19">
        <f t="shared" si="86"/>
        <v>14.105167146608581</v>
      </c>
      <c r="F148" s="19">
        <f t="shared" si="86"/>
        <v>16.746832777013996</v>
      </c>
      <c r="G148" s="19">
        <f t="shared" si="86"/>
        <v>20.385993850586363</v>
      </c>
      <c r="H148" s="19">
        <f t="shared" si="86"/>
        <v>23.33252850350119</v>
      </c>
      <c r="I148" s="19">
        <f t="shared" si="86"/>
        <v>25.606559034354127</v>
      </c>
      <c r="J148" s="19">
        <f t="shared" si="86"/>
        <v>27.42977419433747</v>
      </c>
      <c r="K148" s="19">
        <f t="shared" si="86"/>
        <v>28.94465931915908</v>
      </c>
      <c r="L148" s="19">
        <f t="shared" si="86"/>
        <v>30.238222959704903</v>
      </c>
      <c r="M148" s="19">
        <f t="shared" si="86"/>
        <v>31.36600728899684</v>
      </c>
      <c r="N148" s="19">
        <f t="shared" si="86"/>
        <v>32.36526675982469</v>
      </c>
      <c r="O148" s="19">
        <f t="shared" si="86"/>
        <v>34.07540164179835</v>
      </c>
      <c r="P148" s="19">
        <f t="shared" si="86"/>
        <v>35.50483591310675</v>
      </c>
      <c r="Q148" s="19">
        <f t="shared" si="86"/>
        <v>36.73256664119351</v>
      </c>
      <c r="R148" s="19">
        <f t="shared" si="86"/>
        <v>37.80841042303069</v>
      </c>
      <c r="S148" s="53">
        <f t="shared" si="86"/>
        <v>38.765777810242426</v>
      </c>
    </row>
    <row r="149" spans="1:19" ht="12.75">
      <c r="A149" s="52">
        <v>35</v>
      </c>
      <c r="B149" s="19">
        <f t="shared" si="85"/>
        <v>14.347611891796745</v>
      </c>
      <c r="C149" s="19">
        <f t="shared" si="86"/>
        <v>14.413651848049629</v>
      </c>
      <c r="D149" s="19">
        <f t="shared" si="86"/>
        <v>14.502710986479046</v>
      </c>
      <c r="E149" s="19">
        <f t="shared" si="86"/>
        <v>15.593861284194785</v>
      </c>
      <c r="F149" s="19">
        <f t="shared" si="86"/>
        <v>18.421833424221646</v>
      </c>
      <c r="G149" s="19">
        <f t="shared" si="86"/>
        <v>21.90063812639916</v>
      </c>
      <c r="H149" s="19">
        <f t="shared" si="86"/>
        <v>24.735626433888214</v>
      </c>
      <c r="I149" s="19">
        <f t="shared" si="86"/>
        <v>26.952564432805598</v>
      </c>
      <c r="J149" s="19">
        <f t="shared" si="86"/>
        <v>28.743251427576503</v>
      </c>
      <c r="K149" s="19">
        <f t="shared" si="86"/>
        <v>30.23758231766497</v>
      </c>
      <c r="L149" s="19">
        <f t="shared" si="86"/>
        <v>31.517120677973143</v>
      </c>
      <c r="M149" s="19">
        <f t="shared" si="86"/>
        <v>32.63477658139077</v>
      </c>
      <c r="N149" s="19">
        <f t="shared" si="86"/>
        <v>33.6264013299578</v>
      </c>
      <c r="O149" s="19">
        <f t="shared" si="86"/>
        <v>35.32582457789109</v>
      </c>
      <c r="P149" s="19">
        <f t="shared" si="86"/>
        <v>36.748123650205535</v>
      </c>
      <c r="Q149" s="19">
        <f t="shared" si="86"/>
        <v>37.97077070793504</v>
      </c>
      <c r="R149" s="19">
        <f t="shared" si="86"/>
        <v>39.04281291651878</v>
      </c>
      <c r="S149" s="53">
        <f t="shared" si="86"/>
        <v>39.99723205295173</v>
      </c>
    </row>
    <row r="150" spans="1:19" ht="12.75">
      <c r="A150" s="52">
        <v>40</v>
      </c>
      <c r="B150" s="19">
        <f t="shared" si="85"/>
        <v>15.80777945900239</v>
      </c>
      <c r="C150" s="19">
        <f t="shared" si="86"/>
        <v>15.892925816959085</v>
      </c>
      <c r="D150" s="19">
        <f t="shared" si="86"/>
        <v>16.007116965687413</v>
      </c>
      <c r="E150" s="19">
        <f t="shared" si="86"/>
        <v>17.33952210256374</v>
      </c>
      <c r="F150" s="19">
        <f t="shared" si="86"/>
        <v>20.314351207296053</v>
      </c>
      <c r="G150" s="19">
        <f t="shared" si="86"/>
        <v>23.661039378433617</v>
      </c>
      <c r="H150" s="19">
        <f t="shared" si="86"/>
        <v>26.39472392992838</v>
      </c>
      <c r="I150" s="19">
        <f t="shared" si="86"/>
        <v>28.555617313534892</v>
      </c>
      <c r="J150" s="19">
        <f t="shared" si="86"/>
        <v>30.313030264510164</v>
      </c>
      <c r="K150" s="19">
        <f t="shared" si="86"/>
        <v>31.78582790107713</v>
      </c>
      <c r="L150" s="19">
        <f t="shared" si="86"/>
        <v>33.05044771073389</v>
      </c>
      <c r="M150" s="19">
        <f t="shared" si="86"/>
        <v>34.157217108370006</v>
      </c>
      <c r="N150" s="19">
        <f t="shared" si="86"/>
        <v>35.140573443197404</v>
      </c>
      <c r="O150" s="19">
        <f t="shared" si="86"/>
        <v>36.82830643476154</v>
      </c>
      <c r="P150" s="19">
        <f t="shared" si="86"/>
        <v>38.24276089326496</v>
      </c>
      <c r="Q150" s="19">
        <f t="shared" si="86"/>
        <v>39.45979102345219</v>
      </c>
      <c r="R150" s="19">
        <f t="shared" si="86"/>
        <v>40.52761787362104</v>
      </c>
      <c r="S150" s="53">
        <f t="shared" si="86"/>
        <v>41.47875906152524</v>
      </c>
    </row>
    <row r="151" spans="1:19" ht="12.75">
      <c r="A151" s="52">
        <v>45</v>
      </c>
      <c r="B151" s="19">
        <f t="shared" si="85"/>
        <v>17.55137113882385</v>
      </c>
      <c r="C151" s="19">
        <f t="shared" si="86"/>
        <v>17.65757217334476</v>
      </c>
      <c r="D151" s="19">
        <f t="shared" si="86"/>
        <v>17.79913903433092</v>
      </c>
      <c r="E151" s="19">
        <f t="shared" si="86"/>
        <v>19.371829870928238</v>
      </c>
      <c r="F151" s="19">
        <f t="shared" si="86"/>
        <v>22.46244930728537</v>
      </c>
      <c r="G151" s="19">
        <f t="shared" si="86"/>
        <v>25.698665904846212</v>
      </c>
      <c r="H151" s="19">
        <f t="shared" si="86"/>
        <v>28.34141042309983</v>
      </c>
      <c r="I151" s="19">
        <f t="shared" si="86"/>
        <v>30.44851914881122</v>
      </c>
      <c r="J151" s="19">
        <f t="shared" si="86"/>
        <v>32.172740037323415</v>
      </c>
      <c r="K151" s="19">
        <f t="shared" si="86"/>
        <v>33.62354640735222</v>
      </c>
      <c r="L151" s="19">
        <f t="shared" si="86"/>
        <v>34.872693538525006</v>
      </c>
      <c r="M151" s="19">
        <f t="shared" si="86"/>
        <v>35.96804974665688</v>
      </c>
      <c r="N151" s="19">
        <f t="shared" si="86"/>
        <v>36.94266884235719</v>
      </c>
      <c r="O151" s="19">
        <f t="shared" si="86"/>
        <v>38.617947771354864</v>
      </c>
      <c r="P151" s="19">
        <f t="shared" si="86"/>
        <v>40.02397910567813</v>
      </c>
      <c r="Q151" s="19">
        <f t="shared" si="86"/>
        <v>41.23494573030843</v>
      </c>
      <c r="R151" s="19">
        <f t="shared" si="86"/>
        <v>42.29820443685658</v>
      </c>
      <c r="S151" s="53">
        <f t="shared" si="86"/>
        <v>43.245782935864675</v>
      </c>
    </row>
    <row r="152" spans="1:19" ht="12.75">
      <c r="A152" s="52">
        <v>50</v>
      </c>
      <c r="B152" s="19">
        <f t="shared" si="85"/>
        <v>19.627852534390822</v>
      </c>
      <c r="C152" s="19">
        <f t="shared" si="86"/>
        <v>19.75685388967205</v>
      </c>
      <c r="D152" s="19">
        <f t="shared" si="86"/>
        <v>19.927696095835124</v>
      </c>
      <c r="E152" s="19">
        <f t="shared" si="86"/>
        <v>21.735654504560507</v>
      </c>
      <c r="F152" s="19">
        <f t="shared" si="86"/>
        <v>24.91766600598306</v>
      </c>
      <c r="G152" s="19">
        <f t="shared" si="86"/>
        <v>28.06031274915952</v>
      </c>
      <c r="H152" s="19">
        <f t="shared" si="86"/>
        <v>30.621907643344407</v>
      </c>
      <c r="I152" s="19">
        <f t="shared" si="86"/>
        <v>32.67822073612644</v>
      </c>
      <c r="J152" s="19">
        <f t="shared" si="86"/>
        <v>34.36995829992222</v>
      </c>
      <c r="K152" s="19">
        <f t="shared" si="86"/>
        <v>35.79875028162403</v>
      </c>
      <c r="L152" s="19">
        <f t="shared" si="86"/>
        <v>37.03217018093394</v>
      </c>
      <c r="M152" s="19">
        <f t="shared" si="86"/>
        <v>38.115798686633276</v>
      </c>
      <c r="N152" s="19">
        <f t="shared" si="86"/>
        <v>39.081366951341614</v>
      </c>
      <c r="O152" s="19">
        <f t="shared" si="86"/>
        <v>40.74363572570229</v>
      </c>
      <c r="P152" s="19">
        <f t="shared" si="86"/>
        <v>42.14079528750939</v>
      </c>
      <c r="Q152" s="19">
        <f t="shared" si="86"/>
        <v>43.3453393212764</v>
      </c>
      <c r="R152" s="19">
        <f t="shared" si="86"/>
        <v>44.403739448987665</v>
      </c>
      <c r="S152" s="53">
        <f t="shared" si="86"/>
        <v>45.347516910899394</v>
      </c>
    </row>
    <row r="153" spans="1:19" ht="12.75">
      <c r="A153" s="52">
        <v>55</v>
      </c>
      <c r="B153" s="19">
        <f t="shared" si="85"/>
        <v>22.10768670810297</v>
      </c>
      <c r="C153" s="19">
        <f t="shared" si="86"/>
        <v>22.261019245607336</v>
      </c>
      <c r="D153" s="19">
        <f t="shared" si="86"/>
        <v>22.46268657049962</v>
      </c>
      <c r="E153" s="19">
        <f t="shared" si="86"/>
        <v>24.49801839889198</v>
      </c>
      <c r="F153" s="19">
        <f t="shared" si="86"/>
        <v>27.7522662207992</v>
      </c>
      <c r="G153" s="19">
        <f t="shared" si="86"/>
        <v>30.814778334789196</v>
      </c>
      <c r="H153" s="19">
        <f t="shared" si="86"/>
        <v>33.304146014535384</v>
      </c>
      <c r="I153" s="19">
        <f t="shared" si="86"/>
        <v>35.313027329625704</v>
      </c>
      <c r="J153" s="19">
        <f t="shared" si="86"/>
        <v>36.97343805960153</v>
      </c>
      <c r="K153" s="19">
        <f t="shared" si="86"/>
        <v>38.380540153558215</v>
      </c>
      <c r="L153" s="19">
        <f t="shared" si="86"/>
        <v>39.59823314735356</v>
      </c>
      <c r="M153" s="19">
        <f t="shared" si="86"/>
        <v>40.67000744100669</v>
      </c>
      <c r="N153" s="19">
        <f t="shared" si="86"/>
        <v>41.62635285275034</v>
      </c>
      <c r="O153" s="19">
        <f t="shared" si="86"/>
        <v>43.27525036586317</v>
      </c>
      <c r="P153" s="19">
        <f t="shared" si="86"/>
        <v>44.66321484618853</v>
      </c>
      <c r="Q153" s="19">
        <f t="shared" si="86"/>
        <v>45.86106325662672</v>
      </c>
      <c r="R153" s="19">
        <f t="shared" si="86"/>
        <v>46.91437653869927</v>
      </c>
      <c r="S153" s="53">
        <f t="shared" si="86"/>
        <v>47.85416135601156</v>
      </c>
    </row>
    <row r="154" spans="1:19" ht="12.75">
      <c r="A154" s="52">
        <v>60</v>
      </c>
      <c r="B154" s="19">
        <f t="shared" si="85"/>
        <v>25.095146735057952</v>
      </c>
      <c r="C154" s="19">
        <f t="shared" si="86"/>
        <v>25.27411737562344</v>
      </c>
      <c r="D154" s="19">
        <f t="shared" si="86"/>
        <v>25.507810952329017</v>
      </c>
      <c r="E154" s="19">
        <f t="shared" si="86"/>
        <v>27.76067530189284</v>
      </c>
      <c r="F154" s="19">
        <f t="shared" si="86"/>
        <v>31.072099696478674</v>
      </c>
      <c r="G154" s="19">
        <f t="shared" si="86"/>
        <v>34.06533475098669</v>
      </c>
      <c r="H154" s="19">
        <f t="shared" si="86"/>
        <v>36.49045073386624</v>
      </c>
      <c r="I154" s="19">
        <f t="shared" si="86"/>
        <v>38.455395026578785</v>
      </c>
      <c r="J154" s="19">
        <f t="shared" si="86"/>
        <v>40.08593466426632</v>
      </c>
      <c r="K154" s="19">
        <f t="shared" si="86"/>
        <v>41.4719378099614</v>
      </c>
      <c r="L154" s="19">
        <f t="shared" si="86"/>
        <v>42.67411375575253</v>
      </c>
      <c r="M154" s="19">
        <f t="shared" si="86"/>
        <v>43.73406890058313</v>
      </c>
      <c r="N154" s="19">
        <f t="shared" si="86"/>
        <v>44.681144953825545</v>
      </c>
      <c r="O154" s="19">
        <f t="shared" si="86"/>
        <v>46.31648845107928</v>
      </c>
      <c r="P154" s="19">
        <f t="shared" si="86"/>
        <v>47.69505265959645</v>
      </c>
      <c r="Q154" s="19">
        <f t="shared" si="86"/>
        <v>48.88601516913</v>
      </c>
      <c r="R154" s="19">
        <f t="shared" si="86"/>
        <v>49.934074010863995</v>
      </c>
      <c r="S154" s="53">
        <f t="shared" si="86"/>
        <v>50.86972070575768</v>
      </c>
    </row>
    <row r="155" spans="1:19" ht="12.75">
      <c r="A155" s="52">
        <v>65</v>
      </c>
      <c r="B155" s="19">
        <f t="shared" si="85"/>
        <v>26.050362684422176</v>
      </c>
      <c r="C155" s="19">
        <f t="shared" si="86"/>
        <v>26.25604817953626</v>
      </c>
      <c r="D155" s="19">
        <f t="shared" si="86"/>
        <v>26.52262784046621</v>
      </c>
      <c r="E155" s="19">
        <f t="shared" si="86"/>
        <v>28.981950264470314</v>
      </c>
      <c r="F155" s="19">
        <f t="shared" si="86"/>
        <v>32.33868419166027</v>
      </c>
      <c r="G155" s="19">
        <f t="shared" si="86"/>
        <v>35.27154989221631</v>
      </c>
      <c r="H155" s="19">
        <f t="shared" si="86"/>
        <v>37.63947198163619</v>
      </c>
      <c r="I155" s="19">
        <f t="shared" si="86"/>
        <v>39.56394629588365</v>
      </c>
      <c r="J155" s="19">
        <f t="shared" si="86"/>
        <v>41.16625298660444</v>
      </c>
      <c r="K155" s="19">
        <f t="shared" si="86"/>
        <v>42.53194345251662</v>
      </c>
      <c r="L155" s="19">
        <f t="shared" si="86"/>
        <v>43.71897885327313</v>
      </c>
      <c r="M155" s="19">
        <f t="shared" si="86"/>
        <v>44.76728489997305</v>
      </c>
      <c r="N155" s="19">
        <f t="shared" si="86"/>
        <v>45.7051535620194</v>
      </c>
      <c r="O155" s="19">
        <f t="shared" si="86"/>
        <v>47.32691969176274</v>
      </c>
      <c r="P155" s="19">
        <f t="shared" si="86"/>
        <v>48.6959874223297</v>
      </c>
      <c r="Q155" s="19">
        <f t="shared" si="86"/>
        <v>49.87995177463253</v>
      </c>
      <c r="R155" s="19">
        <f t="shared" si="86"/>
        <v>50.922646686922256</v>
      </c>
      <c r="S155" s="53">
        <f t="shared" si="86"/>
        <v>51.85405449076238</v>
      </c>
    </row>
    <row r="156" spans="1:19" ht="12.75">
      <c r="A156" s="52">
        <v>70</v>
      </c>
      <c r="B156" s="19">
        <f t="shared" si="85"/>
        <v>26.05734647802734</v>
      </c>
      <c r="C156" s="19">
        <f t="shared" si="86"/>
        <v>26.29058998446009</v>
      </c>
      <c r="D156" s="19">
        <f t="shared" si="86"/>
        <v>26.590586720455757</v>
      </c>
      <c r="E156" s="19">
        <f t="shared" si="86"/>
        <v>29.244593535107747</v>
      </c>
      <c r="F156" s="19">
        <f t="shared" si="86"/>
        <v>32.637259327545834</v>
      </c>
      <c r="G156" s="19">
        <f t="shared" si="86"/>
        <v>35.51716425460609</v>
      </c>
      <c r="H156" s="19">
        <f t="shared" si="86"/>
        <v>37.834110045843424</v>
      </c>
      <c r="I156" s="19">
        <f t="shared" si="86"/>
        <v>39.72145691934912</v>
      </c>
      <c r="J156" s="19">
        <f t="shared" si="86"/>
        <v>41.29726315933523</v>
      </c>
      <c r="K156" s="19">
        <f t="shared" si="86"/>
        <v>42.64356304016256</v>
      </c>
      <c r="L156" s="19">
        <f t="shared" si="86"/>
        <v>43.81596250466465</v>
      </c>
      <c r="M156" s="19">
        <f t="shared" si="86"/>
        <v>44.85289924993752</v>
      </c>
      <c r="N156" s="19">
        <f t="shared" si="86"/>
        <v>45.78171402117208</v>
      </c>
      <c r="O156" s="19">
        <f t="shared" si="86"/>
        <v>47.390018923941454</v>
      </c>
      <c r="P156" s="19">
        <f t="shared" si="86"/>
        <v>48.749592632622836</v>
      </c>
      <c r="Q156" s="19">
        <f t="shared" si="86"/>
        <v>49.92651883816787</v>
      </c>
      <c r="R156" s="19">
        <f t="shared" si="86"/>
        <v>50.9637950524308</v>
      </c>
      <c r="S156" s="53">
        <f t="shared" si="86"/>
        <v>51.89090583637945</v>
      </c>
    </row>
    <row r="157" spans="1:19" ht="12.75">
      <c r="A157" s="52">
        <v>75</v>
      </c>
      <c r="B157" s="19">
        <f t="shared" si="85"/>
        <v>26.06454399877903</v>
      </c>
      <c r="C157" s="19">
        <f t="shared" si="86"/>
        <v>26.32595428080835</v>
      </c>
      <c r="D157" s="19">
        <f t="shared" si="86"/>
        <v>26.659586774570865</v>
      </c>
      <c r="E157" s="19">
        <f t="shared" si="86"/>
        <v>29.496197113684257</v>
      </c>
      <c r="F157" s="19">
        <f t="shared" si="86"/>
        <v>32.917362103871696</v>
      </c>
      <c r="G157" s="19">
        <f t="shared" si="86"/>
        <v>35.75054481846633</v>
      </c>
      <c r="H157" s="19">
        <f t="shared" si="86"/>
        <v>38.021985868533214</v>
      </c>
      <c r="I157" s="19">
        <f t="shared" si="86"/>
        <v>39.87536927494217</v>
      </c>
      <c r="J157" s="19">
        <f t="shared" si="86"/>
        <v>41.42643807551259</v>
      </c>
      <c r="K157" s="19">
        <f t="shared" si="86"/>
        <v>42.7543573075742</v>
      </c>
      <c r="L157" s="19">
        <f t="shared" si="86"/>
        <v>43.912720257145374</v>
      </c>
      <c r="M157" s="19">
        <f t="shared" si="86"/>
        <v>44.93865429083448</v>
      </c>
      <c r="N157" s="19">
        <f t="shared" si="86"/>
        <v>45.85864415094068</v>
      </c>
      <c r="O157" s="19">
        <f t="shared" si="86"/>
        <v>47.45372365911958</v>
      </c>
      <c r="P157" s="19">
        <f t="shared" si="86"/>
        <v>48.80389358398354</v>
      </c>
      <c r="Q157" s="19">
        <f t="shared" si="86"/>
        <v>49.973807526462444</v>
      </c>
      <c r="R157" s="19">
        <f aca="true" t="shared" si="88" ref="C157:S172">R116-IF($A157&gt;=90,-$D$10,IF($D$9*10*LOG10(COS($A157*PI()/180))&gt;-$D$10,$D$9*10*LOG10(COS($A157*PI()/180)),-$D$10))</f>
        <v>51.00566103308812</v>
      </c>
      <c r="S157" s="53">
        <f t="shared" si="88"/>
        <v>51.92845674998779</v>
      </c>
    </row>
    <row r="158" spans="1:19" ht="12.75">
      <c r="A158" s="52">
        <v>80</v>
      </c>
      <c r="B158" s="19">
        <f t="shared" si="85"/>
        <v>26.071899523090686</v>
      </c>
      <c r="C158" s="19">
        <f t="shared" si="88"/>
        <v>26.36185256811391</v>
      </c>
      <c r="D158" s="19">
        <f t="shared" si="88"/>
        <v>26.729046772897753</v>
      </c>
      <c r="E158" s="19">
        <f t="shared" si="88"/>
        <v>29.73615430198707</v>
      </c>
      <c r="F158" s="19">
        <f t="shared" si="88"/>
        <v>33.17991037399118</v>
      </c>
      <c r="G158" s="19">
        <f t="shared" si="88"/>
        <v>35.971683697502115</v>
      </c>
      <c r="H158" s="19">
        <f t="shared" si="88"/>
        <v>38.202440439690626</v>
      </c>
      <c r="I158" s="19">
        <f t="shared" si="88"/>
        <v>40.024820173026185</v>
      </c>
      <c r="J158" s="19">
        <f t="shared" si="88"/>
        <v>41.552900549442086</v>
      </c>
      <c r="K158" s="19">
        <f t="shared" si="88"/>
        <v>42.86349942584729</v>
      </c>
      <c r="L158" s="19">
        <f t="shared" si="88"/>
        <v>44.008492244572814</v>
      </c>
      <c r="M158" s="19">
        <f t="shared" si="88"/>
        <v>45.02385677845263</v>
      </c>
      <c r="N158" s="19">
        <f t="shared" si="88"/>
        <v>45.93531152030639</v>
      </c>
      <c r="O158" s="19">
        <f t="shared" si="88"/>
        <v>47.5175022558267</v>
      </c>
      <c r="P158" s="19">
        <f t="shared" si="88"/>
        <v>48.858435491761426</v>
      </c>
      <c r="Q158" s="19">
        <f t="shared" si="88"/>
        <v>50.02142222737321</v>
      </c>
      <c r="R158" s="19">
        <f t="shared" si="88"/>
        <v>51.04789545814687</v>
      </c>
      <c r="S158" s="53">
        <f t="shared" si="88"/>
        <v>51.966395246787854</v>
      </c>
    </row>
    <row r="159" spans="1:19" ht="12.75">
      <c r="A159" s="52">
        <v>85</v>
      </c>
      <c r="B159" s="19">
        <f t="shared" si="85"/>
        <v>26.079356389418663</v>
      </c>
      <c r="C159" s="19">
        <f t="shared" si="88"/>
        <v>26.397999195838132</v>
      </c>
      <c r="D159" s="19">
        <f t="shared" si="88"/>
        <v>26.7984099927053</v>
      </c>
      <c r="E159" s="19">
        <f t="shared" si="88"/>
        <v>29.964080414695285</v>
      </c>
      <c r="F159" s="19">
        <f t="shared" si="88"/>
        <v>33.425719110216</v>
      </c>
      <c r="G159" s="19">
        <f t="shared" si="88"/>
        <v>36.180654311248674</v>
      </c>
      <c r="H159" s="19">
        <f t="shared" si="88"/>
        <v>38.374984354333634</v>
      </c>
      <c r="I159" s="19">
        <f t="shared" si="88"/>
        <v>40.169108673518096</v>
      </c>
      <c r="J159" s="19">
        <f t="shared" si="88"/>
        <v>41.675905976372206</v>
      </c>
      <c r="K159" s="19">
        <f t="shared" si="88"/>
        <v>42.970266715692695</v>
      </c>
      <c r="L159" s="19">
        <f t="shared" si="88"/>
        <v>44.102600089075295</v>
      </c>
      <c r="M159" s="19">
        <f t="shared" si="88"/>
        <v>45.10787772418622</v>
      </c>
      <c r="N159" s="19">
        <f t="shared" si="88"/>
        <v>46.011134946929964</v>
      </c>
      <c r="O159" s="19">
        <f t="shared" si="88"/>
        <v>47.580856845864815</v>
      </c>
      <c r="P159" s="19">
        <f t="shared" si="88"/>
        <v>48.91278676808956</v>
      </c>
      <c r="Q159" s="19">
        <f t="shared" si="88"/>
        <v>50.06898379178315</v>
      </c>
      <c r="R159" s="19">
        <f t="shared" si="88"/>
        <v>51.09016113752512</v>
      </c>
      <c r="S159" s="53">
        <f t="shared" si="88"/>
        <v>52.004418225311014</v>
      </c>
    </row>
    <row r="160" spans="1:19" ht="12.75">
      <c r="A160" s="52">
        <v>90</v>
      </c>
      <c r="B160" s="19">
        <f t="shared" si="85"/>
        <v>26.086857448797517</v>
      </c>
      <c r="C160" s="19">
        <f t="shared" si="88"/>
        <v>26.43411372914224</v>
      </c>
      <c r="D160" s="19">
        <f t="shared" si="88"/>
        <v>26.867147791436395</v>
      </c>
      <c r="E160" s="19">
        <f t="shared" si="88"/>
        <v>30.179752804999573</v>
      </c>
      <c r="F160" s="19">
        <f t="shared" si="88"/>
        <v>33.65551370675726</v>
      </c>
      <c r="G160" s="19">
        <f t="shared" si="88"/>
        <v>36.37758144897535</v>
      </c>
      <c r="H160" s="19">
        <f t="shared" si="88"/>
        <v>38.53925841499873</v>
      </c>
      <c r="I160" s="19">
        <f t="shared" si="88"/>
        <v>40.307667945762695</v>
      </c>
      <c r="J160" s="19">
        <f t="shared" si="88"/>
        <v>41.79482525761986</v>
      </c>
      <c r="K160" s="19">
        <f t="shared" si="88"/>
        <v>43.074031076034025</v>
      </c>
      <c r="L160" s="19">
        <f t="shared" si="88"/>
        <v>44.19444200898002</v>
      </c>
      <c r="M160" s="19">
        <f t="shared" si="88"/>
        <v>45.19015036914466</v>
      </c>
      <c r="N160" s="19">
        <f t="shared" si="88"/>
        <v>46.08558422712531</v>
      </c>
      <c r="O160" s="19">
        <f t="shared" si="88"/>
        <v>47.64332480242767</v>
      </c>
      <c r="P160" s="19">
        <f t="shared" si="88"/>
        <v>48.966541120271785</v>
      </c>
      <c r="Q160" s="19">
        <f t="shared" si="88"/>
        <v>50.11613181351294</v>
      </c>
      <c r="R160" s="19">
        <f t="shared" si="88"/>
        <v>51.132135135327694</v>
      </c>
      <c r="S160" s="53">
        <f t="shared" si="88"/>
        <v>52.04223365660192</v>
      </c>
    </row>
    <row r="161" spans="1:19" ht="12.75">
      <c r="A161" s="52">
        <v>95</v>
      </c>
      <c r="B161" s="19">
        <f t="shared" si="85"/>
        <v>26.09434551025947</v>
      </c>
      <c r="C161" s="19">
        <f t="shared" si="88"/>
        <v>26.469923046577414</v>
      </c>
      <c r="D161" s="19">
        <f t="shared" si="88"/>
        <v>26.934762155992885</v>
      </c>
      <c r="E161" s="19">
        <f t="shared" si="88"/>
        <v>30.383065868452853</v>
      </c>
      <c r="F161" s="19">
        <f t="shared" si="88"/>
        <v>33.86994107394992</v>
      </c>
      <c r="G161" s="19">
        <f t="shared" si="88"/>
        <v>36.5626207824655</v>
      </c>
      <c r="H161" s="19">
        <f t="shared" si="88"/>
        <v>38.69500312514472</v>
      </c>
      <c r="I161" s="19">
        <f t="shared" si="88"/>
        <v>40.44004133245335</v>
      </c>
      <c r="J161" s="19">
        <f t="shared" si="88"/>
        <v>41.909128909388116</v>
      </c>
      <c r="K161" s="19">
        <f t="shared" si="88"/>
        <v>43.1742491288114</v>
      </c>
      <c r="L161" s="19">
        <f t="shared" si="88"/>
        <v>44.283487021596336</v>
      </c>
      <c r="M161" s="19">
        <f t="shared" si="88"/>
        <v>45.27016703977075</v>
      </c>
      <c r="N161" s="19">
        <f t="shared" si="88"/>
        <v>46.15817872091307</v>
      </c>
      <c r="O161" s="19">
        <f t="shared" si="88"/>
        <v>47.70447920328692</v>
      </c>
      <c r="P161" s="19">
        <f t="shared" si="88"/>
        <v>49.019318827787686</v>
      </c>
      <c r="Q161" s="19">
        <f t="shared" si="88"/>
        <v>50.16252624607813</v>
      </c>
      <c r="R161" s="19">
        <f t="shared" si="88"/>
        <v>51.17351050528035</v>
      </c>
      <c r="S161" s="53">
        <f t="shared" si="88"/>
        <v>52.079562332242034</v>
      </c>
    </row>
    <row r="162" spans="1:19" ht="12.75">
      <c r="A162" s="52">
        <v>100</v>
      </c>
      <c r="B162" s="19">
        <f t="shared" si="85"/>
        <v>26.101763777540718</v>
      </c>
      <c r="C162" s="19">
        <f t="shared" si="88"/>
        <v>26.505163168884764</v>
      </c>
      <c r="D162" s="19">
        <f t="shared" si="88"/>
        <v>27.000787352599257</v>
      </c>
      <c r="E162" s="19">
        <f t="shared" si="88"/>
        <v>30.573997387335883</v>
      </c>
      <c r="F162" s="19">
        <f t="shared" si="88"/>
        <v>34.069578941006654</v>
      </c>
      <c r="G162" s="19">
        <f t="shared" si="88"/>
        <v>36.73594477314266</v>
      </c>
      <c r="H162" s="19">
        <f t="shared" si="88"/>
        <v>38.842035105679585</v>
      </c>
      <c r="I162" s="19">
        <f t="shared" si="88"/>
        <v>40.5658622740023</v>
      </c>
      <c r="J162" s="19">
        <f t="shared" si="88"/>
        <v>42.018372702553755</v>
      </c>
      <c r="K162" s="19">
        <f t="shared" si="88"/>
        <v>43.270452600890174</v>
      </c>
      <c r="L162" s="19">
        <f t="shared" si="88"/>
        <v>44.369268742460186</v>
      </c>
      <c r="M162" s="19">
        <f t="shared" si="88"/>
        <v>45.34747531240478</v>
      </c>
      <c r="N162" s="19">
        <f t="shared" si="88"/>
        <v>46.22848514008925</v>
      </c>
      <c r="O162" s="19">
        <f t="shared" si="88"/>
        <v>47.76392851038918</v>
      </c>
      <c r="P162" s="19">
        <f t="shared" si="88"/>
        <v>49.07076733834582</v>
      </c>
      <c r="Q162" s="19">
        <f t="shared" si="88"/>
        <v>50.20784844656363</v>
      </c>
      <c r="R162" s="19">
        <f t="shared" si="88"/>
        <v>51.213997546825546</v>
      </c>
      <c r="S162" s="53">
        <f t="shared" si="88"/>
        <v>52.11613920967136</v>
      </c>
    </row>
    <row r="163" spans="1:19" ht="12.75">
      <c r="A163" s="52">
        <v>105</v>
      </c>
      <c r="B163" s="19">
        <f t="shared" si="85"/>
        <v>26.109056273822716</v>
      </c>
      <c r="C163" s="19">
        <f t="shared" si="88"/>
        <v>26.539580825708505</v>
      </c>
      <c r="D163" s="19">
        <f t="shared" si="88"/>
        <v>27.064790809685732</v>
      </c>
      <c r="E163" s="19">
        <f t="shared" si="88"/>
        <v>30.75258339791519</v>
      </c>
      <c r="F163" s="19">
        <f t="shared" si="88"/>
        <v>34.2549436943408</v>
      </c>
      <c r="G163" s="19">
        <f t="shared" si="88"/>
        <v>36.89773294829758</v>
      </c>
      <c r="H163" s="19">
        <f t="shared" si="88"/>
        <v>38.980228861692325</v>
      </c>
      <c r="I163" s="19">
        <f t="shared" si="88"/>
        <v>40.68483763052271</v>
      </c>
      <c r="J163" s="19">
        <f t="shared" si="88"/>
        <v>42.122184950498195</v>
      </c>
      <c r="K163" s="19">
        <f t="shared" si="88"/>
        <v>43.36223926498399</v>
      </c>
      <c r="L163" s="19">
        <f t="shared" si="88"/>
        <v>44.451379138900684</v>
      </c>
      <c r="M163" s="19">
        <f t="shared" si="88"/>
        <v>45.42167381743916</v>
      </c>
      <c r="N163" s="19">
        <f t="shared" si="88"/>
        <v>46.29611482452347</v>
      </c>
      <c r="O163" s="19">
        <f t="shared" si="88"/>
        <v>47.82131566365313</v>
      </c>
      <c r="P163" s="19">
        <f t="shared" si="88"/>
        <v>49.12056131739321</v>
      </c>
      <c r="Q163" s="19">
        <f t="shared" si="88"/>
        <v>50.251801738581605</v>
      </c>
      <c r="R163" s="19">
        <f t="shared" si="88"/>
        <v>51.253324645590155</v>
      </c>
      <c r="S163" s="53">
        <f t="shared" si="88"/>
        <v>52.151714399441786</v>
      </c>
    </row>
    <row r="164" spans="1:19" ht="12.75">
      <c r="A164" s="52">
        <v>110</v>
      </c>
      <c r="B164" s="19">
        <f t="shared" si="85"/>
        <v>26.1161682516168</v>
      </c>
      <c r="C164" s="19">
        <f t="shared" si="88"/>
        <v>26.57293477314466</v>
      </c>
      <c r="D164" s="19">
        <f t="shared" si="88"/>
        <v>27.126373366321303</v>
      </c>
      <c r="E164" s="19">
        <f t="shared" si="88"/>
        <v>30.918899437450456</v>
      </c>
      <c r="F164" s="19">
        <f t="shared" si="88"/>
        <v>34.426497009804706</v>
      </c>
      <c r="G164" s="19">
        <f t="shared" si="88"/>
        <v>37.04816518815415</v>
      </c>
      <c r="H164" s="19">
        <f t="shared" si="88"/>
        <v>39.10950266885499</v>
      </c>
      <c r="I164" s="19">
        <f t="shared" si="88"/>
        <v>40.796733915127675</v>
      </c>
      <c r="J164" s="19">
        <f t="shared" si="88"/>
        <v>42.22025542138165</v>
      </c>
      <c r="K164" s="19">
        <f t="shared" si="88"/>
        <v>43.44926461790983</v>
      </c>
      <c r="L164" s="19">
        <f t="shared" si="88"/>
        <v>44.5294624807408</v>
      </c>
      <c r="M164" s="19">
        <f t="shared" si="88"/>
        <v>45.4924079292454</v>
      </c>
      <c r="N164" s="19">
        <f t="shared" si="88"/>
        <v>46.36072073237714</v>
      </c>
      <c r="O164" s="19">
        <f t="shared" si="88"/>
        <v>47.8763167592512</v>
      </c>
      <c r="P164" s="19">
        <f t="shared" si="88"/>
        <v>49.16840227425962</v>
      </c>
      <c r="Q164" s="19">
        <f t="shared" si="88"/>
        <v>50.294111583177525</v>
      </c>
      <c r="R164" s="19">
        <f t="shared" si="88"/>
        <v>51.29123876287479</v>
      </c>
      <c r="S164" s="53">
        <f t="shared" si="88"/>
        <v>52.1860538419385</v>
      </c>
    </row>
    <row r="165" spans="1:19" ht="12.75">
      <c r="A165" s="52">
        <v>115</v>
      </c>
      <c r="B165" s="19">
        <f t="shared" si="85"/>
        <v>26.12304658526484</v>
      </c>
      <c r="C165" s="19">
        <f t="shared" si="88"/>
        <v>26.604996879697858</v>
      </c>
      <c r="D165" s="19">
        <f t="shared" si="88"/>
        <v>27.185169012906954</v>
      </c>
      <c r="E165" s="19">
        <f t="shared" si="88"/>
        <v>31.073046557941396</v>
      </c>
      <c r="F165" s="19">
        <f t="shared" si="88"/>
        <v>34.58465148438826</v>
      </c>
      <c r="G165" s="19">
        <f t="shared" si="88"/>
        <v>37.1874171026485</v>
      </c>
      <c r="H165" s="19">
        <f t="shared" si="88"/>
        <v>39.229807628639904</v>
      </c>
      <c r="I165" s="19">
        <f t="shared" si="88"/>
        <v>40.901365978773434</v>
      </c>
      <c r="J165" s="19">
        <f t="shared" si="88"/>
        <v>42.31232577208159</v>
      </c>
      <c r="K165" s="19">
        <f t="shared" si="88"/>
        <v>43.5312343753125</v>
      </c>
      <c r="L165" s="19">
        <f t="shared" si="88"/>
        <v>44.60320964275738</v>
      </c>
      <c r="M165" s="19">
        <f t="shared" si="88"/>
        <v>45.559365518032806</v>
      </c>
      <c r="N165" s="19">
        <f t="shared" si="88"/>
        <v>46.42199431702744</v>
      </c>
      <c r="O165" s="19">
        <f t="shared" si="88"/>
        <v>47.928639454464005</v>
      </c>
      <c r="P165" s="19">
        <f t="shared" si="88"/>
        <v>49.2140178740198</v>
      </c>
      <c r="Q165" s="19">
        <f t="shared" si="88"/>
        <v>50.33452544022711</v>
      </c>
      <c r="R165" s="19">
        <f t="shared" si="88"/>
        <v>51.32750563677183</v>
      </c>
      <c r="S165" s="53">
        <f t="shared" si="88"/>
        <v>52.21893972142108</v>
      </c>
    </row>
    <row r="166" spans="1:19" ht="12.75">
      <c r="A166" s="52">
        <v>120</v>
      </c>
      <c r="B166" s="19">
        <f t="shared" si="85"/>
        <v>26.129640143887457</v>
      </c>
      <c r="C166" s="19">
        <f t="shared" si="88"/>
        <v>26.635553001493065</v>
      </c>
      <c r="D166" s="19">
        <f t="shared" si="88"/>
        <v>27.24084424105395</v>
      </c>
      <c r="E166" s="19">
        <f t="shared" si="88"/>
        <v>31.215140899616582</v>
      </c>
      <c r="F166" s="19">
        <f t="shared" si="88"/>
        <v>34.72977543197341</v>
      </c>
      <c r="G166" s="19">
        <f t="shared" si="88"/>
        <v>37.31565686663285</v>
      </c>
      <c r="H166" s="19">
        <f t="shared" si="88"/>
        <v>39.34111916256431</v>
      </c>
      <c r="I166" s="19">
        <f t="shared" si="88"/>
        <v>40.998587736071386</v>
      </c>
      <c r="J166" s="19">
        <f t="shared" si="88"/>
        <v>42.398181362254974</v>
      </c>
      <c r="K166" s="19">
        <f t="shared" si="88"/>
        <v>43.60789779659102</v>
      </c>
      <c r="L166" s="19">
        <f t="shared" si="88"/>
        <v>44.672352848437924</v>
      </c>
      <c r="M166" s="19">
        <f t="shared" si="88"/>
        <v>45.622272884044236</v>
      </c>
      <c r="N166" s="19">
        <f t="shared" si="88"/>
        <v>46.479662418655586</v>
      </c>
      <c r="O166" s="19">
        <f t="shared" si="88"/>
        <v>47.978021214439</v>
      </c>
      <c r="P166" s="19">
        <f t="shared" si="88"/>
        <v>49.257161028971296</v>
      </c>
      <c r="Q166" s="19">
        <f t="shared" si="88"/>
        <v>50.372812394634025</v>
      </c>
      <c r="R166" s="19">
        <f t="shared" si="88"/>
        <v>51.36190975342867</v>
      </c>
      <c r="S166" s="53">
        <f t="shared" si="88"/>
        <v>52.25017066362504</v>
      </c>
    </row>
    <row r="167" spans="1:19" ht="12.75">
      <c r="A167" s="52">
        <v>125</v>
      </c>
      <c r="B167" s="19">
        <f t="shared" si="85"/>
        <v>26.135900142956384</v>
      </c>
      <c r="C167" s="19">
        <f t="shared" si="88"/>
        <v>26.66440366962745</v>
      </c>
      <c r="D167" s="19">
        <f t="shared" si="88"/>
        <v>27.293097107458514</v>
      </c>
      <c r="E167" s="19">
        <f t="shared" si="88"/>
        <v>31.34530592344695</v>
      </c>
      <c r="F167" s="19">
        <f t="shared" si="88"/>
        <v>34.8621969757136</v>
      </c>
      <c r="G167" s="19">
        <f t="shared" si="88"/>
        <v>37.4330430765962</v>
      </c>
      <c r="H167" s="19">
        <f t="shared" si="88"/>
        <v>39.443430387144645</v>
      </c>
      <c r="I167" s="19">
        <f t="shared" si="88"/>
        <v>41.08828457790335</v>
      </c>
      <c r="J167" s="19">
        <f t="shared" si="88"/>
        <v>42.4776442936319</v>
      </c>
      <c r="K167" s="19">
        <f t="shared" si="88"/>
        <v>43.679041813009846</v>
      </c>
      <c r="L167" s="19">
        <f t="shared" si="88"/>
        <v>44.73666089825403</v>
      </c>
      <c r="M167" s="19">
        <f t="shared" si="88"/>
        <v>45.68089095161139</v>
      </c>
      <c r="N167" s="19">
        <f t="shared" si="88"/>
        <v>46.53348426187826</v>
      </c>
      <c r="O167" s="19">
        <f t="shared" si="88"/>
        <v>48.02422749210638</v>
      </c>
      <c r="P167" s="19">
        <f t="shared" si="88"/>
        <v>49.297608848602415</v>
      </c>
      <c r="Q167" s="19">
        <f t="shared" si="88"/>
        <v>50.408762612523596</v>
      </c>
      <c r="R167" s="19">
        <f t="shared" si="88"/>
        <v>51.39425414162552</v>
      </c>
      <c r="S167" s="53">
        <f t="shared" si="88"/>
        <v>52.27956176021887</v>
      </c>
    </row>
    <row r="168" spans="1:19" ht="12.75">
      <c r="A168" s="52">
        <v>130</v>
      </c>
      <c r="B168" s="19">
        <f t="shared" si="85"/>
        <v>26.141780472992025</v>
      </c>
      <c r="C168" s="19">
        <f t="shared" si="88"/>
        <v>26.691364613517244</v>
      </c>
      <c r="D168" s="19">
        <f t="shared" si="88"/>
        <v>27.34165610344038</v>
      </c>
      <c r="E168" s="19">
        <f t="shared" si="88"/>
        <v>31.463666631031373</v>
      </c>
      <c r="F168" s="19">
        <f t="shared" si="88"/>
        <v>34.98220754435118</v>
      </c>
      <c r="G168" s="19">
        <f t="shared" si="88"/>
        <v>37.53972332379894</v>
      </c>
      <c r="H168" s="19">
        <f t="shared" si="88"/>
        <v>39.53674694282794</v>
      </c>
      <c r="I168" s="19">
        <f t="shared" si="88"/>
        <v>41.170367172106964</v>
      </c>
      <c r="J168" s="19">
        <f t="shared" si="88"/>
        <v>42.55056752145589</v>
      </c>
      <c r="K168" s="19">
        <f t="shared" si="88"/>
        <v>43.74448590860688</v>
      </c>
      <c r="L168" s="19">
        <f t="shared" si="88"/>
        <v>44.79593489398399</v>
      </c>
      <c r="M168" s="19">
        <f t="shared" si="88"/>
        <v>45.735011768648164</v>
      </c>
      <c r="N168" s="19">
        <f t="shared" si="88"/>
        <v>46.583248621895365</v>
      </c>
      <c r="O168" s="19">
        <f t="shared" si="88"/>
        <v>48.06704991168236</v>
      </c>
      <c r="P168" s="19">
        <f t="shared" si="88"/>
        <v>49.33516151287893</v>
      </c>
      <c r="Q168" s="19">
        <f t="shared" si="88"/>
        <v>50.44218668338615</v>
      </c>
      <c r="R168" s="19">
        <f t="shared" si="88"/>
        <v>51.42436003785819</v>
      </c>
      <c r="S168" s="53">
        <f t="shared" si="88"/>
        <v>52.30694445963166</v>
      </c>
    </row>
    <row r="169" spans="1:19" ht="12.75">
      <c r="A169" s="52">
        <v>135</v>
      </c>
      <c r="B169" s="19">
        <f t="shared" si="85"/>
        <v>26.147238004185333</v>
      </c>
      <c r="C169" s="19">
        <f t="shared" si="88"/>
        <v>26.716267144173013</v>
      </c>
      <c r="D169" s="19">
        <f t="shared" si="88"/>
        <v>27.386278908606542</v>
      </c>
      <c r="E169" s="19">
        <f t="shared" si="88"/>
        <v>31.57034527076083</v>
      </c>
      <c r="F169" s="19">
        <f t="shared" si="88"/>
        <v>35.0900648597074</v>
      </c>
      <c r="G169" s="19">
        <f t="shared" si="88"/>
        <v>37.63583326902926</v>
      </c>
      <c r="H169" s="19">
        <f t="shared" si="88"/>
        <v>39.621082950586796</v>
      </c>
      <c r="I169" s="19">
        <f t="shared" si="88"/>
        <v>41.244766404046366</v>
      </c>
      <c r="J169" s="19">
        <f t="shared" si="88"/>
        <v>42.61682989519655</v>
      </c>
      <c r="K169" s="19">
        <f t="shared" si="88"/>
        <v>43.80407769199398</v>
      </c>
      <c r="L169" s="19">
        <f t="shared" si="88"/>
        <v>44.850004449959904</v>
      </c>
      <c r="M169" s="19">
        <f t="shared" si="88"/>
        <v>45.78445533413216</v>
      </c>
      <c r="N169" s="19">
        <f t="shared" si="88"/>
        <v>46.62877119944577</v>
      </c>
      <c r="O169" s="19">
        <f t="shared" si="88"/>
        <v>48.10630450875748</v>
      </c>
      <c r="P169" s="19">
        <f t="shared" si="88"/>
        <v>49.36964112107466</v>
      </c>
      <c r="Q169" s="19">
        <f t="shared" si="88"/>
        <v>50.472914895272446</v>
      </c>
      <c r="R169" s="19">
        <f t="shared" si="88"/>
        <v>51.452066462979296</v>
      </c>
      <c r="S169" s="53">
        <f t="shared" si="88"/>
        <v>52.33216635955309</v>
      </c>
    </row>
    <row r="170" spans="1:19" ht="12.75">
      <c r="A170" s="52">
        <v>140</v>
      </c>
      <c r="B170" s="19">
        <f t="shared" si="85"/>
        <v>26.152232866010642</v>
      </c>
      <c r="C170" s="19">
        <f t="shared" si="88"/>
        <v>26.73895842069893</v>
      </c>
      <c r="D170" s="19">
        <f t="shared" si="88"/>
        <v>27.426751094507477</v>
      </c>
      <c r="E170" s="19">
        <f t="shared" si="88"/>
        <v>31.665458155958056</v>
      </c>
      <c r="F170" s="19">
        <f t="shared" si="88"/>
        <v>35.185995486488366</v>
      </c>
      <c r="G170" s="19">
        <f t="shared" si="88"/>
        <v>37.72149606668017</v>
      </c>
      <c r="H170" s="19">
        <f t="shared" si="88"/>
        <v>39.69645784633849</v>
      </c>
      <c r="I170" s="19">
        <f t="shared" si="88"/>
        <v>41.31142925306865</v>
      </c>
      <c r="J170" s="19">
        <f t="shared" si="88"/>
        <v>42.676331999976604</v>
      </c>
      <c r="K170" s="19">
        <f t="shared" si="88"/>
        <v>43.85768909344262</v>
      </c>
      <c r="L170" s="19">
        <f t="shared" si="88"/>
        <v>44.89872436954239</v>
      </c>
      <c r="M170" s="19">
        <f t="shared" si="88"/>
        <v>45.82906676012703</v>
      </c>
      <c r="N170" s="19">
        <f t="shared" si="88"/>
        <v>46.669892228331946</v>
      </c>
      <c r="O170" s="19">
        <f t="shared" si="88"/>
        <v>48.14183006577068</v>
      </c>
      <c r="P170" s="19">
        <f t="shared" si="88"/>
        <v>49.400890557424646</v>
      </c>
      <c r="Q170" s="19">
        <f t="shared" si="88"/>
        <v>50.50079648200869</v>
      </c>
      <c r="R170" s="19">
        <f t="shared" si="88"/>
        <v>51.47722974548889</v>
      </c>
      <c r="S170" s="53">
        <f t="shared" si="88"/>
        <v>52.35509093206467</v>
      </c>
    </row>
    <row r="171" spans="1:19" ht="12.75">
      <c r="A171" s="52">
        <v>145</v>
      </c>
      <c r="B171" s="19">
        <f t="shared" si="85"/>
        <v>26.156728701130863</v>
      </c>
      <c r="C171" s="19">
        <f t="shared" si="88"/>
        <v>26.759301622120468</v>
      </c>
      <c r="D171" s="19">
        <f t="shared" si="88"/>
        <v>27.46288483259939</v>
      </c>
      <c r="E171" s="19">
        <f t="shared" si="88"/>
        <v>31.749113314978278</v>
      </c>
      <c r="F171" s="19">
        <f t="shared" si="88"/>
        <v>35.2701970025469</v>
      </c>
      <c r="G171" s="19">
        <f t="shared" si="88"/>
        <v>37.796822029484936</v>
      </c>
      <c r="H171" s="19">
        <f t="shared" si="88"/>
        <v>39.76289390160757</v>
      </c>
      <c r="I171" s="19">
        <f t="shared" si="88"/>
        <v>41.37031543849633</v>
      </c>
      <c r="J171" s="19">
        <f t="shared" si="88"/>
        <v>42.72899268594709</v>
      </c>
      <c r="K171" s="19">
        <f t="shared" si="88"/>
        <v>43.905213122892526</v>
      </c>
      <c r="L171" s="19">
        <f t="shared" si="88"/>
        <v>44.94197175832927</v>
      </c>
      <c r="M171" s="19">
        <f t="shared" si="88"/>
        <v>45.868713764302484</v>
      </c>
      <c r="N171" s="19">
        <f t="shared" si="88"/>
        <v>46.706474327343514</v>
      </c>
      <c r="O171" s="19">
        <f t="shared" si="88"/>
        <v>48.173486570401735</v>
      </c>
      <c r="P171" s="19">
        <f t="shared" si="88"/>
        <v>49.42877240562444</v>
      </c>
      <c r="Q171" s="19">
        <f t="shared" si="88"/>
        <v>50.52569887415435</v>
      </c>
      <c r="R171" s="19">
        <f t="shared" si="88"/>
        <v>51.499723020997465</v>
      </c>
      <c r="S171" s="53">
        <f t="shared" si="88"/>
        <v>52.375597208109056</v>
      </c>
    </row>
    <row r="172" spans="1:19" ht="12.75">
      <c r="A172" s="52">
        <v>150</v>
      </c>
      <c r="B172" s="19">
        <f t="shared" si="85"/>
        <v>26.160692893095867</v>
      </c>
      <c r="C172" s="19">
        <f t="shared" si="88"/>
        <v>26.77717604504445</v>
      </c>
      <c r="D172" s="19">
        <f t="shared" si="88"/>
        <v>27.49451765054711</v>
      </c>
      <c r="E172" s="19">
        <f t="shared" si="88"/>
        <v>31.82140876350747</v>
      </c>
      <c r="F172" s="19">
        <f t="shared" si="88"/>
        <v>35.3428398371401</v>
      </c>
      <c r="G172" s="19">
        <f t="shared" si="88"/>
        <v>37.86190845598789</v>
      </c>
      <c r="H172" s="19">
        <f t="shared" si="88"/>
        <v>39.82041428333482</v>
      </c>
      <c r="I172" s="19">
        <f t="shared" si="88"/>
        <v>41.42139470038759</v>
      </c>
      <c r="J172" s="19">
        <f t="shared" si="88"/>
        <v>42.77474618858464</v>
      </c>
      <c r="K172" s="19">
        <f t="shared" si="88"/>
        <v>43.94656112873748</v>
      </c>
      <c r="L172" s="19">
        <f t="shared" si="88"/>
        <v>44.97964354282813</v>
      </c>
      <c r="M172" s="19">
        <f t="shared" si="88"/>
        <v>45.9032844823686</v>
      </c>
      <c r="N172" s="19">
        <f t="shared" si="88"/>
        <v>46.73840060012857</v>
      </c>
      <c r="O172" s="19">
        <f t="shared" si="88"/>
        <v>48.20115381569247</v>
      </c>
      <c r="P172" s="19">
        <f t="shared" si="88"/>
        <v>49.4531679365565</v>
      </c>
      <c r="Q172" s="19">
        <f t="shared" si="88"/>
        <v>50.547506979137694</v>
      </c>
      <c r="R172" s="19">
        <f aca="true" t="shared" si="89" ref="C172:S178">R131-IF($A172&gt;=90,-$D$10,IF($D$9*10*LOG10(COS($A172*PI()/180))&gt;-$D$10,$D$9*10*LOG10(COS($A172*PI()/180)),-$D$10))</f>
        <v>51.51943573233453</v>
      </c>
      <c r="S172" s="53">
        <f t="shared" si="89"/>
        <v>52.393579443987356</v>
      </c>
    </row>
    <row r="173" spans="1:19" ht="12.75">
      <c r="A173" s="52">
        <v>155</v>
      </c>
      <c r="B173" s="19">
        <f t="shared" si="85"/>
        <v>26.164096767500332</v>
      </c>
      <c r="C173" s="19">
        <f t="shared" si="89"/>
        <v>26.79247714576896</v>
      </c>
      <c r="D173" s="19">
        <f t="shared" si="89"/>
        <v>27.521511271985663</v>
      </c>
      <c r="E173" s="19">
        <f t="shared" si="89"/>
        <v>31.882431241806497</v>
      </c>
      <c r="F173" s="19">
        <f t="shared" si="89"/>
        <v>35.40406881600029</v>
      </c>
      <c r="G173" s="19">
        <f t="shared" si="89"/>
        <v>37.916839564657614</v>
      </c>
      <c r="H173" s="19">
        <f t="shared" si="89"/>
        <v>39.86904153983669</v>
      </c>
      <c r="I173" s="19">
        <f t="shared" si="89"/>
        <v>41.464644606557115</v>
      </c>
      <c r="J173" s="19">
        <f t="shared" si="89"/>
        <v>42.813539757755564</v>
      </c>
      <c r="K173" s="19">
        <f t="shared" si="89"/>
        <v>43.98166050310824</v>
      </c>
      <c r="L173" s="19">
        <f t="shared" si="89"/>
        <v>45.01165436327334</v>
      </c>
      <c r="M173" s="19">
        <f t="shared" si="89"/>
        <v>45.93268558628317</v>
      </c>
      <c r="N173" s="19">
        <f t="shared" si="89"/>
        <v>46.76557298111547</v>
      </c>
      <c r="O173" s="19">
        <f t="shared" si="89"/>
        <v>48.22473015413407</v>
      </c>
      <c r="P173" s="19">
        <f t="shared" si="89"/>
        <v>49.47397618744904</v>
      </c>
      <c r="Q173" s="19">
        <f t="shared" si="89"/>
        <v>50.566122510660776</v>
      </c>
      <c r="R173" s="19">
        <f t="shared" si="89"/>
        <v>51.53627315030389</v>
      </c>
      <c r="S173" s="53">
        <f t="shared" si="89"/>
        <v>52.40894678888078</v>
      </c>
    </row>
    <row r="174" spans="1:19" ht="12.75">
      <c r="A174" s="52">
        <v>160</v>
      </c>
      <c r="B174" s="19">
        <f t="shared" si="85"/>
        <v>26.166915766398127</v>
      </c>
      <c r="C174" s="19">
        <f t="shared" si="89"/>
        <v>26.805116543388078</v>
      </c>
      <c r="D174" s="19">
        <f t="shared" si="89"/>
        <v>27.54375056728624</v>
      </c>
      <c r="E174" s="19">
        <f t="shared" si="89"/>
        <v>31.932255299086314</v>
      </c>
      <c r="F174" s="19">
        <f t="shared" si="89"/>
        <v>35.454004444784374</v>
      </c>
      <c r="G174" s="19">
        <f t="shared" si="89"/>
        <v>37.96168649418025</v>
      </c>
      <c r="H174" s="19">
        <f t="shared" si="89"/>
        <v>39.908796426214295</v>
      </c>
      <c r="I174" s="19">
        <f t="shared" si="89"/>
        <v>41.500048799104974</v>
      </c>
      <c r="J174" s="19">
        <f t="shared" si="89"/>
        <v>42.84533172701934</v>
      </c>
      <c r="K174" s="19">
        <f t="shared" si="89"/>
        <v>44.01045278602818</v>
      </c>
      <c r="L174" s="19">
        <f t="shared" si="89"/>
        <v>45.03793481101079</v>
      </c>
      <c r="M174" s="19">
        <f t="shared" si="89"/>
        <v>45.95684069268665</v>
      </c>
      <c r="N174" s="19">
        <f t="shared" si="89"/>
        <v>46.78791082230361</v>
      </c>
      <c r="O174" s="19">
        <f t="shared" si="89"/>
        <v>48.24413141315512</v>
      </c>
      <c r="P174" s="19">
        <f t="shared" si="89"/>
        <v>49.49111314578509</v>
      </c>
      <c r="Q174" s="19">
        <f t="shared" si="89"/>
        <v>50.581463383006515</v>
      </c>
      <c r="R174" s="19">
        <f t="shared" si="89"/>
        <v>51.55015593119501</v>
      </c>
      <c r="S174" s="53">
        <f t="shared" si="89"/>
        <v>52.42162296906229</v>
      </c>
    </row>
    <row r="175" spans="1:19" ht="12.75">
      <c r="A175" s="52">
        <v>165</v>
      </c>
      <c r="B175" s="19">
        <f t="shared" si="85"/>
        <v>26.16912959586935</v>
      </c>
      <c r="C175" s="19">
        <f t="shared" si="89"/>
        <v>26.81502199825567</v>
      </c>
      <c r="D175" s="19">
        <f t="shared" si="89"/>
        <v>27.561142636556845</v>
      </c>
      <c r="E175" s="19">
        <f t="shared" si="89"/>
        <v>31.970942637013817</v>
      </c>
      <c r="F175" s="19">
        <f t="shared" si="89"/>
        <v>35.49274395636313</v>
      </c>
      <c r="G175" s="19">
        <f t="shared" si="89"/>
        <v>37.99650734075861</v>
      </c>
      <c r="H175" s="19">
        <f t="shared" si="89"/>
        <v>39.93969700295081</v>
      </c>
      <c r="I175" s="19">
        <f t="shared" si="89"/>
        <v>41.52759561174176</v>
      </c>
      <c r="J175" s="19">
        <f t="shared" si="89"/>
        <v>42.87008996692595</v>
      </c>
      <c r="K175" s="19">
        <f t="shared" si="89"/>
        <v>44.032892127733405</v>
      </c>
      <c r="L175" s="19">
        <f t="shared" si="89"/>
        <v>45.05842998375471</v>
      </c>
      <c r="M175" s="19">
        <f t="shared" si="89"/>
        <v>45.97568904613781</v>
      </c>
      <c r="N175" s="19">
        <f t="shared" si="89"/>
        <v>46.80534971407812</v>
      </c>
      <c r="O175" s="19">
        <f t="shared" si="89"/>
        <v>48.259289976071116</v>
      </c>
      <c r="P175" s="19">
        <f t="shared" si="89"/>
        <v>49.50451104748979</v>
      </c>
      <c r="Q175" s="19">
        <f t="shared" si="89"/>
        <v>50.5934631822169</v>
      </c>
      <c r="R175" s="19">
        <f t="shared" si="89"/>
        <v>51.56101972382254</v>
      </c>
      <c r="S175" s="53">
        <f t="shared" si="89"/>
        <v>52.43154600150505</v>
      </c>
    </row>
    <row r="176" spans="1:19" ht="12.75">
      <c r="A176" s="52">
        <v>170</v>
      </c>
      <c r="B176" s="19">
        <f t="shared" si="85"/>
        <v>26.170722346705787</v>
      </c>
      <c r="C176" s="19">
        <f t="shared" si="89"/>
        <v>26.822137377940706</v>
      </c>
      <c r="D176" s="19">
        <f t="shared" si="89"/>
        <v>27.573616040914466</v>
      </c>
      <c r="E176" s="19">
        <f t="shared" si="89"/>
        <v>31.998541647100197</v>
      </c>
      <c r="F176" s="19">
        <f t="shared" si="89"/>
        <v>35.52036214220457</v>
      </c>
      <c r="G176" s="19">
        <f t="shared" si="89"/>
        <v>38.02134721147811</v>
      </c>
      <c r="H176" s="19">
        <f t="shared" si="89"/>
        <v>39.96175795750177</v>
      </c>
      <c r="I176" s="19">
        <f t="shared" si="89"/>
        <v>41.54727700423886</v>
      </c>
      <c r="J176" s="19">
        <f t="shared" si="89"/>
        <v>42.887790677050226</v>
      </c>
      <c r="K176" s="19">
        <f t="shared" si="89"/>
        <v>44.04894407531556</v>
      </c>
      <c r="L176" s="19">
        <f t="shared" si="89"/>
        <v>45.07309833558948</v>
      </c>
      <c r="M176" s="19">
        <f t="shared" si="89"/>
        <v>45.98918446289907</v>
      </c>
      <c r="N176" s="19">
        <f t="shared" si="89"/>
        <v>46.817840532733385</v>
      </c>
      <c r="O176" s="19">
        <f t="shared" si="89"/>
        <v>48.27015403030976</v>
      </c>
      <c r="P176" s="19">
        <f t="shared" si="89"/>
        <v>49.51411779604541</v>
      </c>
      <c r="Q176" s="19">
        <f t="shared" si="89"/>
        <v>50.60207072313432</v>
      </c>
      <c r="R176" s="19">
        <f t="shared" si="89"/>
        <v>51.56881483602642</v>
      </c>
      <c r="S176" s="53">
        <f t="shared" si="89"/>
        <v>52.438667946984864</v>
      </c>
    </row>
    <row r="177" spans="1:19" ht="12.75">
      <c r="A177" s="52">
        <v>175</v>
      </c>
      <c r="B177" s="19">
        <f t="shared" si="85"/>
        <v>26.171682588224257</v>
      </c>
      <c r="C177" s="19">
        <f t="shared" si="89"/>
        <v>26.826422620562944</v>
      </c>
      <c r="D177" s="19">
        <f t="shared" si="89"/>
        <v>27.581120193835655</v>
      </c>
      <c r="E177" s="19">
        <f t="shared" si="89"/>
        <v>32.01508709432862</v>
      </c>
      <c r="F177" s="19">
        <f t="shared" si="89"/>
        <v>35.53691198358837</v>
      </c>
      <c r="G177" s="19">
        <f t="shared" si="89"/>
        <v>38.03623827889034</v>
      </c>
      <c r="H177" s="19">
        <f t="shared" si="89"/>
        <v>39.97499011150816</v>
      </c>
      <c r="I177" s="19">
        <f t="shared" si="89"/>
        <v>41.5590877730083</v>
      </c>
      <c r="J177" s="19">
        <f t="shared" si="89"/>
        <v>42.898417481346875</v>
      </c>
      <c r="K177" s="19">
        <f t="shared" si="89"/>
        <v>44.05858465650854</v>
      </c>
      <c r="L177" s="19">
        <f t="shared" si="89"/>
        <v>45.081910802551064</v>
      </c>
      <c r="M177" s="19">
        <f t="shared" si="89"/>
        <v>45.9972945229155</v>
      </c>
      <c r="N177" s="19">
        <f t="shared" si="89"/>
        <v>46.82534870778622</v>
      </c>
      <c r="O177" s="19">
        <f t="shared" si="89"/>
        <v>48.27668698335513</v>
      </c>
      <c r="P177" s="19">
        <f t="shared" si="89"/>
        <v>49.5198965070433</v>
      </c>
      <c r="Q177" s="19">
        <f t="shared" si="89"/>
        <v>50.60724969889994</v>
      </c>
      <c r="R177" s="19">
        <f t="shared" si="89"/>
        <v>51.57350596816151</v>
      </c>
      <c r="S177" s="53">
        <f t="shared" si="89"/>
        <v>52.44295471048416</v>
      </c>
    </row>
    <row r="178" spans="1:19" ht="12.75">
      <c r="A178" s="54">
        <v>179.999</v>
      </c>
      <c r="B178" s="55">
        <f t="shared" si="85"/>
        <v>26.172003435271478</v>
      </c>
      <c r="C178" s="55">
        <f t="shared" si="89"/>
        <v>26.827853703153302</v>
      </c>
      <c r="D178" s="55">
        <f t="shared" si="89"/>
        <v>27.58362492089862</v>
      </c>
      <c r="E178" s="55">
        <f t="shared" si="89"/>
        <v>32.02059991311084</v>
      </c>
      <c r="F178" s="55">
        <f t="shared" si="89"/>
        <v>35.54242509423405</v>
      </c>
      <c r="G178" s="55">
        <f t="shared" si="89"/>
        <v>38.04119982643263</v>
      </c>
      <c r="H178" s="55">
        <f t="shared" si="89"/>
        <v>39.979400086626725</v>
      </c>
      <c r="I178" s="55">
        <f t="shared" si="89"/>
        <v>41.56302500760923</v>
      </c>
      <c r="J178" s="55">
        <f t="shared" si="89"/>
        <v>42.90196080024846</v>
      </c>
      <c r="K178" s="55">
        <f t="shared" si="89"/>
        <v>44.0617997398266</v>
      </c>
      <c r="L178" s="55">
        <f t="shared" si="89"/>
        <v>45.08485018879659</v>
      </c>
      <c r="M178" s="55">
        <f t="shared" si="89"/>
        <v>46.00000000003081</v>
      </c>
      <c r="N178" s="55">
        <f t="shared" si="89"/>
        <v>46.827853703214714</v>
      </c>
      <c r="O178" s="55">
        <f t="shared" si="89"/>
        <v>48.278867046222764</v>
      </c>
      <c r="P178" s="55">
        <f t="shared" si="89"/>
        <v>49.52182518123257</v>
      </c>
      <c r="Q178" s="55">
        <f t="shared" si="89"/>
        <v>50.608978427715314</v>
      </c>
      <c r="R178" s="55">
        <f t="shared" si="89"/>
        <v>51.57507201923584</v>
      </c>
      <c r="S178" s="56">
        <f t="shared" si="89"/>
        <v>52.44438589488596</v>
      </c>
    </row>
    <row r="179" spans="1:7" ht="12.75">
      <c r="A179" s="18"/>
      <c r="B179" s="18"/>
      <c r="C179" s="18"/>
      <c r="D179" s="18"/>
      <c r="E179" s="18"/>
      <c r="F179" s="18"/>
      <c r="G179" s="18"/>
    </row>
    <row r="180" spans="1:7" ht="12.75">
      <c r="A180" s="18"/>
      <c r="B180" s="32" t="s">
        <v>40</v>
      </c>
      <c r="C180" s="33">
        <v>1</v>
      </c>
      <c r="D180" s="20" t="s">
        <v>41</v>
      </c>
      <c r="E180" s="18"/>
      <c r="F180" s="18"/>
      <c r="G180" s="18"/>
    </row>
    <row r="181" spans="1:7" ht="12.75">
      <c r="A181" s="64" t="s">
        <v>38</v>
      </c>
      <c r="B181" s="65" t="s">
        <v>43</v>
      </c>
      <c r="C181" s="65" t="s">
        <v>42</v>
      </c>
      <c r="D181" s="66" t="s">
        <v>39</v>
      </c>
      <c r="E181" s="18"/>
      <c r="F181" s="18"/>
      <c r="G181" s="18"/>
    </row>
    <row r="182" spans="1:7" ht="12.75">
      <c r="A182" s="19">
        <f aca="true" t="shared" si="90" ref="A182:A218">B60</f>
        <v>5.639577693727915E-10</v>
      </c>
      <c r="B182" s="48">
        <f aca="true" t="shared" si="91" ref="B182:B245">IF(A182&lt;$C$180,$C$180,A182)</f>
        <v>1</v>
      </c>
      <c r="C182" s="19">
        <f aca="true" t="shared" si="92" ref="C182:C245">LN(B182)</f>
        <v>0</v>
      </c>
      <c r="D182" s="19">
        <f aca="true" t="shared" si="93" ref="D182:D218">B101</f>
        <v>10.000000000146954</v>
      </c>
      <c r="E182" s="18"/>
      <c r="F182" s="18"/>
      <c r="G182" s="18"/>
    </row>
    <row r="183" spans="1:7" ht="12.75">
      <c r="A183" s="19">
        <f t="shared" si="90"/>
        <v>0.0012812215620231864</v>
      </c>
      <c r="B183" s="48">
        <f t="shared" si="91"/>
        <v>1</v>
      </c>
      <c r="C183" s="19">
        <f t="shared" si="92"/>
        <v>0</v>
      </c>
      <c r="D183" s="19">
        <f t="shared" si="93"/>
        <v>10.000333850056691</v>
      </c>
      <c r="E183" s="18"/>
      <c r="F183" s="18"/>
      <c r="G183" s="18"/>
    </row>
    <row r="184" spans="1:7" ht="12.75">
      <c r="A184" s="19">
        <f t="shared" si="90"/>
        <v>0.00511483828857943</v>
      </c>
      <c r="B184" s="48">
        <f t="shared" si="91"/>
        <v>1</v>
      </c>
      <c r="C184" s="19">
        <f t="shared" si="92"/>
        <v>0</v>
      </c>
      <c r="D184" s="19">
        <f t="shared" si="93"/>
        <v>10.001332705380761</v>
      </c>
      <c r="E184" s="18"/>
      <c r="F184" s="18"/>
      <c r="G184" s="18"/>
    </row>
    <row r="185" spans="1:7" ht="12.75">
      <c r="A185" s="19">
        <f t="shared" si="90"/>
        <v>0.011470792138924917</v>
      </c>
      <c r="B185" s="48">
        <f t="shared" si="91"/>
        <v>1</v>
      </c>
      <c r="C185" s="19">
        <f t="shared" si="92"/>
        <v>0</v>
      </c>
      <c r="D185" s="19">
        <f t="shared" si="93"/>
        <v>10.002988506858767</v>
      </c>
      <c r="E185" s="18"/>
      <c r="F185" s="18"/>
      <c r="G185" s="18"/>
    </row>
    <row r="186" spans="1:7" ht="12.75">
      <c r="A186" s="19">
        <f t="shared" si="90"/>
        <v>0.02029927154714173</v>
      </c>
      <c r="B186" s="48">
        <f t="shared" si="91"/>
        <v>1</v>
      </c>
      <c r="C186" s="19">
        <f t="shared" si="92"/>
        <v>0</v>
      </c>
      <c r="D186" s="19">
        <f t="shared" si="93"/>
        <v>10.00528790702521</v>
      </c>
      <c r="E186" s="18"/>
      <c r="F186" s="18"/>
      <c r="G186" s="18"/>
    </row>
    <row r="187" spans="1:7" ht="12.75">
      <c r="A187" s="19">
        <f t="shared" si="90"/>
        <v>0.031531135824784215</v>
      </c>
      <c r="B187" s="48">
        <f t="shared" si="91"/>
        <v>1</v>
      </c>
      <c r="C187" s="19">
        <f t="shared" si="92"/>
        <v>0</v>
      </c>
      <c r="D187" s="19">
        <f t="shared" si="93"/>
        <v>10.008212395397862</v>
      </c>
      <c r="E187" s="18"/>
      <c r="F187" s="18"/>
      <c r="G187" s="18"/>
    </row>
    <row r="188" spans="1:7" ht="12.75">
      <c r="A188" s="19">
        <f t="shared" si="90"/>
        <v>0.04507850269437341</v>
      </c>
      <c r="B188" s="48">
        <f t="shared" si="91"/>
        <v>1</v>
      </c>
      <c r="C188" s="19">
        <f t="shared" si="92"/>
        <v>0</v>
      </c>
      <c r="D188" s="19">
        <f t="shared" si="93"/>
        <v>10.0117384714806</v>
      </c>
      <c r="E188" s="18"/>
      <c r="F188" s="18"/>
      <c r="G188" s="18"/>
    </row>
    <row r="189" spans="1:7" ht="12.75">
      <c r="A189" s="19">
        <f t="shared" si="90"/>
        <v>0.06083549247122141</v>
      </c>
      <c r="B189" s="48">
        <f t="shared" si="91"/>
        <v>1</v>
      </c>
      <c r="C189" s="19">
        <f t="shared" si="92"/>
        <v>0</v>
      </c>
      <c r="D189" s="19">
        <f t="shared" si="93"/>
        <v>10.015837863039643</v>
      </c>
      <c r="E189" s="18"/>
      <c r="F189" s="18"/>
      <c r="G189" s="18"/>
    </row>
    <row r="190" spans="1:7" ht="12.75">
      <c r="A190" s="19">
        <f t="shared" si="90"/>
        <v>0.07867912077404782</v>
      </c>
      <c r="B190" s="48">
        <f t="shared" si="91"/>
        <v>1</v>
      </c>
      <c r="C190" s="19">
        <f t="shared" si="92"/>
        <v>0</v>
      </c>
      <c r="D190" s="19">
        <f t="shared" si="93"/>
        <v>10.020477786678361</v>
      </c>
      <c r="E190" s="18"/>
      <c r="F190" s="18"/>
      <c r="G190" s="18"/>
    </row>
    <row r="191" spans="1:7" ht="12.75">
      <c r="A191" s="19">
        <f t="shared" si="90"/>
        <v>0.09847033015051447</v>
      </c>
      <c r="B191" s="48">
        <f t="shared" si="91"/>
        <v>1</v>
      </c>
      <c r="C191" s="19">
        <f t="shared" si="92"/>
        <v>0</v>
      </c>
      <c r="D191" s="19">
        <f t="shared" si="93"/>
        <v>10.025621247224322</v>
      </c>
      <c r="E191" s="18"/>
      <c r="F191" s="18"/>
      <c r="G191" s="18"/>
    </row>
    <row r="192" spans="1:7" ht="12.75">
      <c r="A192" s="19">
        <f t="shared" si="90"/>
        <v>0.12005514968350303</v>
      </c>
      <c r="B192" s="48">
        <f t="shared" si="91"/>
        <v>1</v>
      </c>
      <c r="C192" s="19">
        <f t="shared" si="92"/>
        <v>0</v>
      </c>
      <c r="D192" s="19">
        <f t="shared" si="93"/>
        <v>10.031227372012568</v>
      </c>
      <c r="E192" s="18"/>
      <c r="F192" s="18"/>
      <c r="G192" s="18"/>
    </row>
    <row r="193" spans="1:7" ht="12.75">
      <c r="A193" s="19">
        <f t="shared" si="90"/>
        <v>0.14326597051350495</v>
      </c>
      <c r="B193" s="48">
        <f t="shared" si="91"/>
        <v>1</v>
      </c>
      <c r="C193" s="19">
        <f t="shared" si="92"/>
        <v>0</v>
      </c>
      <c r="D193" s="19">
        <f t="shared" si="93"/>
        <v>10.03725177580784</v>
      </c>
      <c r="E193" s="18"/>
      <c r="F193" s="18"/>
      <c r="G193" s="18"/>
    </row>
    <row r="194" spans="1:7" ht="12.75">
      <c r="A194" s="19">
        <f t="shared" si="90"/>
        <v>0.16792292428199573</v>
      </c>
      <c r="B194" s="48">
        <f t="shared" si="91"/>
        <v>1</v>
      </c>
      <c r="C194" s="19">
        <f t="shared" si="92"/>
        <v>0</v>
      </c>
      <c r="D194" s="19">
        <f t="shared" si="93"/>
        <v>10.043646951858898</v>
      </c>
      <c r="E194" s="18"/>
      <c r="F194" s="18"/>
      <c r="G194" s="18"/>
    </row>
    <row r="195" spans="1:7" ht="12.75">
      <c r="A195" s="19">
        <f t="shared" si="90"/>
        <v>0.19383535077938183</v>
      </c>
      <c r="B195" s="48">
        <f t="shared" si="91"/>
        <v>1</v>
      </c>
      <c r="C195" s="19">
        <f t="shared" si="92"/>
        <v>0</v>
      </c>
      <c r="D195" s="19">
        <f t="shared" si="93"/>
        <v>10.050362684422176</v>
      </c>
      <c r="E195" s="18"/>
      <c r="F195" s="18"/>
      <c r="G195" s="18"/>
    </row>
    <row r="196" spans="1:7" ht="12.75">
      <c r="A196" s="19">
        <f t="shared" si="90"/>
        <v>0.22080334056903203</v>
      </c>
      <c r="B196" s="48">
        <f t="shared" si="91"/>
        <v>1</v>
      </c>
      <c r="C196" s="19">
        <f t="shared" si="92"/>
        <v>0</v>
      </c>
      <c r="D196" s="19">
        <f t="shared" si="93"/>
        <v>10.057346478027341</v>
      </c>
      <c r="E196" s="18"/>
      <c r="F196" s="18"/>
      <c r="G196" s="18"/>
    </row>
    <row r="197" spans="1:7" ht="12.75">
      <c r="A197" s="19">
        <f t="shared" si="90"/>
        <v>0.24861933805087352</v>
      </c>
      <c r="B197" s="48">
        <f t="shared" si="91"/>
        <v>1</v>
      </c>
      <c r="C197" s="19">
        <f t="shared" si="92"/>
        <v>0</v>
      </c>
      <c r="D197" s="19">
        <f t="shared" si="93"/>
        <v>10.064543998779028</v>
      </c>
      <c r="E197" s="18"/>
      <c r="F197" s="18"/>
      <c r="G197" s="18"/>
    </row>
    <row r="198" spans="1:7" ht="12.75">
      <c r="A198" s="19">
        <f t="shared" si="90"/>
        <v>0.2770697903169269</v>
      </c>
      <c r="B198" s="48">
        <f t="shared" si="91"/>
        <v>1</v>
      </c>
      <c r="C198" s="19">
        <f t="shared" si="92"/>
        <v>0</v>
      </c>
      <c r="D198" s="19">
        <f t="shared" si="93"/>
        <v>10.071899523090686</v>
      </c>
      <c r="E198" s="18"/>
      <c r="F198" s="18"/>
      <c r="G198" s="18"/>
    </row>
    <row r="199" spans="1:7" ht="12.75">
      <c r="A199" s="19">
        <f t="shared" si="90"/>
        <v>0.30593682722257043</v>
      </c>
      <c r="B199" s="48">
        <f t="shared" si="91"/>
        <v>1</v>
      </c>
      <c r="C199" s="19">
        <f t="shared" si="92"/>
        <v>0</v>
      </c>
      <c r="D199" s="19">
        <f t="shared" si="93"/>
        <v>10.079356389418665</v>
      </c>
      <c r="E199" s="18"/>
      <c r="F199" s="18"/>
      <c r="G199" s="18"/>
    </row>
    <row r="200" spans="1:7" ht="12.75">
      <c r="A200" s="19">
        <f t="shared" si="90"/>
        <v>0.334999958335415</v>
      </c>
      <c r="B200" s="48">
        <f t="shared" si="91"/>
        <v>1</v>
      </c>
      <c r="C200" s="19">
        <f t="shared" si="92"/>
        <v>0</v>
      </c>
      <c r="D200" s="19">
        <f t="shared" si="93"/>
        <v>10.086857448797517</v>
      </c>
      <c r="E200" s="18"/>
      <c r="F200" s="18"/>
      <c r="G200" s="18"/>
    </row>
    <row r="201" spans="1:7" ht="12.75">
      <c r="A201" s="19">
        <f t="shared" si="90"/>
        <v>0.36403777281016403</v>
      </c>
      <c r="B201" s="48">
        <f t="shared" si="91"/>
        <v>1</v>
      </c>
      <c r="C201" s="19">
        <f t="shared" si="92"/>
        <v>0</v>
      </c>
      <c r="D201" s="19">
        <f t="shared" si="93"/>
        <v>10.094345510259469</v>
      </c>
      <c r="E201" s="18"/>
      <c r="F201" s="18"/>
      <c r="G201" s="18"/>
    </row>
    <row r="202" spans="1:7" ht="12.75">
      <c r="A202" s="19">
        <f t="shared" si="90"/>
        <v>0.392829628751444</v>
      </c>
      <c r="B202" s="48">
        <f t="shared" si="91"/>
        <v>1</v>
      </c>
      <c r="C202" s="19">
        <f t="shared" si="92"/>
        <v>0</v>
      </c>
      <c r="D202" s="19">
        <f t="shared" si="93"/>
        <v>10.101763777540718</v>
      </c>
      <c r="E202" s="18"/>
      <c r="F202" s="18"/>
      <c r="G202" s="18"/>
    </row>
    <row r="203" spans="1:7" ht="12.75">
      <c r="A203" s="19">
        <f t="shared" si="90"/>
        <v>0.42115731924664485</v>
      </c>
      <c r="B203" s="48">
        <f t="shared" si="91"/>
        <v>1</v>
      </c>
      <c r="C203" s="19">
        <f t="shared" si="92"/>
        <v>0</v>
      </c>
      <c r="D203" s="19">
        <f t="shared" si="93"/>
        <v>10.109056273822716</v>
      </c>
      <c r="E203" s="18"/>
      <c r="F203" s="18"/>
      <c r="G203" s="18"/>
    </row>
    <row r="204" spans="1:7" ht="12.75">
      <c r="A204" s="19">
        <f t="shared" si="90"/>
        <v>0.4488067029555095</v>
      </c>
      <c r="B204" s="48">
        <f t="shared" si="91"/>
        <v>1</v>
      </c>
      <c r="C204" s="19">
        <f t="shared" si="92"/>
        <v>0</v>
      </c>
      <c r="D204" s="19">
        <f t="shared" si="93"/>
        <v>10.116168251616797</v>
      </c>
      <c r="E204" s="18"/>
      <c r="F204" s="18"/>
      <c r="G204" s="18"/>
    </row>
    <row r="205" spans="1:7" ht="12.75">
      <c r="A205" s="19">
        <f t="shared" si="90"/>
        <v>0.4755692879119463</v>
      </c>
      <c r="B205" s="48">
        <f t="shared" si="91"/>
        <v>1</v>
      </c>
      <c r="C205" s="19">
        <f t="shared" si="92"/>
        <v>0</v>
      </c>
      <c r="D205" s="19">
        <f t="shared" si="93"/>
        <v>10.123046585264841</v>
      </c>
      <c r="E205" s="18"/>
      <c r="F205" s="18"/>
      <c r="G205" s="18"/>
    </row>
    <row r="206" spans="1:7" ht="12.75">
      <c r="A206" s="19">
        <f t="shared" si="90"/>
        <v>0.5012437580059567</v>
      </c>
      <c r="B206" s="48">
        <f t="shared" si="91"/>
        <v>1</v>
      </c>
      <c r="C206" s="19">
        <f t="shared" si="92"/>
        <v>0</v>
      </c>
      <c r="D206" s="19">
        <f t="shared" si="93"/>
        <v>10.129640143887455</v>
      </c>
      <c r="E206" s="18"/>
      <c r="F206" s="18"/>
      <c r="G206" s="18"/>
    </row>
    <row r="207" spans="1:7" ht="12.75">
      <c r="A207" s="19">
        <f t="shared" si="90"/>
        <v>0.5256374324522877</v>
      </c>
      <c r="B207" s="48">
        <f t="shared" si="91"/>
        <v>1</v>
      </c>
      <c r="C207" s="19">
        <f t="shared" si="92"/>
        <v>0</v>
      </c>
      <c r="D207" s="19">
        <f t="shared" si="93"/>
        <v>10.135900142956384</v>
      </c>
      <c r="E207" s="18"/>
      <c r="F207" s="18"/>
      <c r="G207" s="18"/>
    </row>
    <row r="208" spans="1:7" ht="12.75">
      <c r="A208" s="19">
        <f t="shared" si="90"/>
        <v>0.5485676493999847</v>
      </c>
      <c r="B208" s="48">
        <f t="shared" si="91"/>
        <v>1</v>
      </c>
      <c r="C208" s="19">
        <f t="shared" si="92"/>
        <v>0</v>
      </c>
      <c r="D208" s="19">
        <f t="shared" si="93"/>
        <v>10.141780472992023</v>
      </c>
      <c r="E208" s="18"/>
      <c r="F208" s="18"/>
      <c r="G208" s="18"/>
    </row>
    <row r="209" spans="1:7" ht="12.75">
      <c r="A209" s="19">
        <f t="shared" si="90"/>
        <v>0.5698630656812517</v>
      </c>
      <c r="B209" s="48">
        <f t="shared" si="91"/>
        <v>1</v>
      </c>
      <c r="C209" s="19">
        <f t="shared" si="92"/>
        <v>0</v>
      </c>
      <c r="D209" s="19">
        <f t="shared" si="93"/>
        <v>10.147238004185331</v>
      </c>
      <c r="E209" s="18"/>
      <c r="F209" s="18"/>
      <c r="G209" s="18"/>
    </row>
    <row r="210" spans="1:7" ht="12.75">
      <c r="A210" s="19">
        <f t="shared" si="90"/>
        <v>0.589364865524189</v>
      </c>
      <c r="B210" s="48">
        <f t="shared" si="91"/>
        <v>1</v>
      </c>
      <c r="C210" s="19">
        <f t="shared" si="92"/>
        <v>0</v>
      </c>
      <c r="D210" s="19">
        <f t="shared" si="93"/>
        <v>10.152232866010642</v>
      </c>
      <c r="E210" s="18"/>
      <c r="F210" s="18"/>
      <c r="G210" s="18"/>
    </row>
    <row r="211" spans="1:7" ht="12.75">
      <c r="A211" s="19">
        <f t="shared" si="90"/>
        <v>0.6069278718570164</v>
      </c>
      <c r="B211" s="48">
        <f t="shared" si="91"/>
        <v>1</v>
      </c>
      <c r="C211" s="19">
        <f t="shared" si="92"/>
        <v>0</v>
      </c>
      <c r="D211" s="19">
        <f t="shared" si="93"/>
        <v>10.156728701130863</v>
      </c>
      <c r="E211" s="18"/>
      <c r="F211" s="18"/>
      <c r="G211" s="18"/>
    </row>
    <row r="212" spans="1:7" ht="12.75">
      <c r="A212" s="19">
        <f t="shared" si="90"/>
        <v>0.6224215545996911</v>
      </c>
      <c r="B212" s="48">
        <f t="shared" si="91"/>
        <v>1</v>
      </c>
      <c r="C212" s="19">
        <f t="shared" si="92"/>
        <v>0</v>
      </c>
      <c r="D212" s="19">
        <f t="shared" si="93"/>
        <v>10.160692893095867</v>
      </c>
      <c r="E212" s="18"/>
      <c r="F212" s="18"/>
      <c r="G212" s="18"/>
    </row>
    <row r="213" spans="1:7" ht="12.75">
      <c r="A213" s="19">
        <f t="shared" si="90"/>
        <v>0.6357309310721131</v>
      </c>
      <c r="B213" s="48">
        <f t="shared" si="91"/>
        <v>1</v>
      </c>
      <c r="C213" s="19">
        <f t="shared" si="92"/>
        <v>0</v>
      </c>
      <c r="D213" s="19">
        <f t="shared" si="93"/>
        <v>10.164096767500334</v>
      </c>
      <c r="E213" s="18"/>
      <c r="F213" s="18"/>
      <c r="G213" s="18"/>
    </row>
    <row r="214" spans="1:7" ht="12.75">
      <c r="A214" s="19">
        <f t="shared" si="90"/>
        <v>0.6467573543411239</v>
      </c>
      <c r="B214" s="48">
        <f t="shared" si="91"/>
        <v>1</v>
      </c>
      <c r="C214" s="19">
        <f t="shared" si="92"/>
        <v>0</v>
      </c>
      <c r="D214" s="19">
        <f t="shared" si="93"/>
        <v>10.166915766398127</v>
      </c>
      <c r="E214" s="18"/>
      <c r="F214" s="18"/>
      <c r="G214" s="18"/>
    </row>
    <row r="215" spans="1:7" ht="12.75">
      <c r="A215" s="19">
        <f t="shared" si="90"/>
        <v>0.6554191859825547</v>
      </c>
      <c r="B215" s="48">
        <f t="shared" si="91"/>
        <v>1</v>
      </c>
      <c r="C215" s="19">
        <f t="shared" si="92"/>
        <v>0</v>
      </c>
      <c r="D215" s="19">
        <f t="shared" si="93"/>
        <v>10.169129595869348</v>
      </c>
      <c r="E215" s="18"/>
      <c r="F215" s="18"/>
      <c r="G215" s="18"/>
    </row>
    <row r="216" spans="1:7" ht="12.75">
      <c r="A216" s="19">
        <f t="shared" si="90"/>
        <v>0.6616523503500282</v>
      </c>
      <c r="B216" s="48">
        <f t="shared" si="91"/>
        <v>1</v>
      </c>
      <c r="C216" s="19">
        <f t="shared" si="92"/>
        <v>0</v>
      </c>
      <c r="D216" s="19">
        <f t="shared" si="93"/>
        <v>10.170722346705787</v>
      </c>
      <c r="E216" s="18"/>
      <c r="F216" s="18"/>
      <c r="G216" s="18"/>
    </row>
    <row r="217" spans="1:7" ht="12.75">
      <c r="A217" s="19">
        <f t="shared" si="90"/>
        <v>0.6654107680245266</v>
      </c>
      <c r="B217" s="48">
        <f t="shared" si="91"/>
        <v>1</v>
      </c>
      <c r="C217" s="19">
        <f t="shared" si="92"/>
        <v>0</v>
      </c>
      <c r="D217" s="19">
        <f t="shared" si="93"/>
        <v>10.171682588224257</v>
      </c>
      <c r="E217" s="18"/>
      <c r="F217" s="18"/>
      <c r="G217" s="18"/>
    </row>
    <row r="218" spans="1:7" ht="12.75">
      <c r="A218" s="19">
        <f t="shared" si="90"/>
        <v>0.6666666667963443</v>
      </c>
      <c r="B218" s="48">
        <f t="shared" si="91"/>
        <v>1</v>
      </c>
      <c r="C218" s="19">
        <f t="shared" si="92"/>
        <v>0</v>
      </c>
      <c r="D218" s="19">
        <f t="shared" si="93"/>
        <v>10.17200343527148</v>
      </c>
      <c r="E218" s="18"/>
      <c r="F218" s="18"/>
      <c r="G218" s="18"/>
    </row>
    <row r="219" spans="1:7" ht="12.75">
      <c r="A219" s="19">
        <f aca="true" t="shared" si="94" ref="A219:A255">C60</f>
        <v>2.0012554576472516E-09</v>
      </c>
      <c r="B219" s="48">
        <f t="shared" si="91"/>
        <v>1</v>
      </c>
      <c r="C219" s="19">
        <f t="shared" si="92"/>
        <v>0</v>
      </c>
      <c r="D219" s="19">
        <f aca="true" t="shared" si="95" ref="D219:D255">C101</f>
        <v>10.000000000521482</v>
      </c>
      <c r="E219" s="18"/>
      <c r="F219" s="18"/>
      <c r="G219" s="18"/>
    </row>
    <row r="220" spans="1:7" ht="12.75">
      <c r="A220" s="19">
        <f t="shared" si="94"/>
        <v>0.006675264694446052</v>
      </c>
      <c r="B220" s="48">
        <f t="shared" si="91"/>
        <v>1</v>
      </c>
      <c r="C220" s="19">
        <f t="shared" si="92"/>
        <v>0</v>
      </c>
      <c r="D220" s="19">
        <f t="shared" si="95"/>
        <v>10.001739244230304</v>
      </c>
      <c r="E220" s="18"/>
      <c r="F220" s="18"/>
      <c r="G220" s="18"/>
    </row>
    <row r="221" spans="1:7" ht="12.75">
      <c r="A221" s="19">
        <f t="shared" si="94"/>
        <v>0.02664185770273164</v>
      </c>
      <c r="B221" s="48">
        <f t="shared" si="91"/>
        <v>1</v>
      </c>
      <c r="C221" s="19">
        <f t="shared" si="92"/>
        <v>0</v>
      </c>
      <c r="D221" s="19">
        <f t="shared" si="95"/>
        <v>10.006939474234759</v>
      </c>
      <c r="E221" s="18"/>
      <c r="F221" s="18"/>
      <c r="G221" s="18"/>
    </row>
    <row r="222" spans="1:7" ht="12.75">
      <c r="A222" s="19">
        <f t="shared" si="94"/>
        <v>0.059722933774638186</v>
      </c>
      <c r="B222" s="48">
        <f t="shared" si="91"/>
        <v>1</v>
      </c>
      <c r="C222" s="19">
        <f t="shared" si="92"/>
        <v>0</v>
      </c>
      <c r="D222" s="19">
        <f t="shared" si="95"/>
        <v>10.01554847949236</v>
      </c>
      <c r="E222" s="18"/>
      <c r="F222" s="18"/>
      <c r="G222" s="18"/>
    </row>
    <row r="223" spans="1:7" ht="12.75">
      <c r="A223" s="19">
        <f t="shared" si="94"/>
        <v>0.10562625799418394</v>
      </c>
      <c r="B223" s="48">
        <f t="shared" si="91"/>
        <v>1</v>
      </c>
      <c r="C223" s="19">
        <f t="shared" si="92"/>
        <v>0</v>
      </c>
      <c r="D223" s="19">
        <f t="shared" si="95"/>
        <v>10.027480224054253</v>
      </c>
      <c r="E223" s="18"/>
      <c r="F223" s="18"/>
      <c r="G223" s="18"/>
    </row>
    <row r="224" spans="1:7" ht="12.75">
      <c r="A224" s="19">
        <f t="shared" si="94"/>
        <v>0.16394789954292222</v>
      </c>
      <c r="B224" s="48">
        <f t="shared" si="91"/>
        <v>1</v>
      </c>
      <c r="C224" s="19">
        <f t="shared" si="92"/>
        <v>0</v>
      </c>
      <c r="D224" s="19">
        <f t="shared" si="95"/>
        <v>10.042616283801776</v>
      </c>
      <c r="E224" s="18"/>
      <c r="F224" s="18"/>
      <c r="G224" s="18"/>
    </row>
    <row r="225" spans="1:7" ht="12.75">
      <c r="A225" s="19">
        <f t="shared" si="94"/>
        <v>0.23417727238846572</v>
      </c>
      <c r="B225" s="48">
        <f t="shared" si="91"/>
        <v>1</v>
      </c>
      <c r="C225" s="19">
        <f t="shared" si="92"/>
        <v>0</v>
      </c>
      <c r="D225" s="19">
        <f t="shared" si="95"/>
        <v>10.060807790496742</v>
      </c>
      <c r="E225" s="18"/>
      <c r="F225" s="18"/>
      <c r="G225" s="18"/>
    </row>
    <row r="226" spans="1:7" ht="12.75">
      <c r="A226" s="19">
        <f t="shared" si="94"/>
        <v>0.3157033999653673</v>
      </c>
      <c r="B226" s="48">
        <f t="shared" si="91"/>
        <v>1</v>
      </c>
      <c r="C226" s="19">
        <f t="shared" si="92"/>
        <v>0</v>
      </c>
      <c r="D226" s="19">
        <f t="shared" si="95"/>
        <v>10.081877819292526</v>
      </c>
      <c r="E226" s="18"/>
      <c r="F226" s="18"/>
      <c r="G226" s="18"/>
    </row>
    <row r="227" spans="1:7" ht="12.75">
      <c r="A227" s="19">
        <f t="shared" si="94"/>
        <v>0.40782225604956446</v>
      </c>
      <c r="B227" s="48">
        <f t="shared" si="91"/>
        <v>1</v>
      </c>
      <c r="C227" s="19">
        <f t="shared" si="92"/>
        <v>0</v>
      </c>
      <c r="D227" s="19">
        <f t="shared" si="95"/>
        <v>10.105624144635055</v>
      </c>
      <c r="E227" s="18"/>
      <c r="F227" s="18"/>
      <c r="G227" s="18"/>
    </row>
    <row r="228" spans="1:7" ht="12.75">
      <c r="A228" s="19">
        <f t="shared" si="94"/>
        <v>0.5097450157607261</v>
      </c>
      <c r="B228" s="48">
        <f t="shared" si="91"/>
        <v>1</v>
      </c>
      <c r="C228" s="19">
        <f t="shared" si="92"/>
        <v>0</v>
      </c>
      <c r="D228" s="19">
        <f t="shared" si="95"/>
        <v>10.131822281745231</v>
      </c>
      <c r="E228" s="18"/>
      <c r="F228" s="18"/>
      <c r="G228" s="18"/>
    </row>
    <row r="229" spans="1:7" ht="12.75">
      <c r="A229" s="19">
        <f t="shared" si="94"/>
        <v>0.6206070393643515</v>
      </c>
      <c r="B229" s="48">
        <f t="shared" si="91"/>
        <v>1</v>
      </c>
      <c r="C229" s="19">
        <f t="shared" si="92"/>
        <v>0</v>
      </c>
      <c r="D229" s="19">
        <f t="shared" si="95"/>
        <v>10.160228727293797</v>
      </c>
      <c r="E229" s="18"/>
      <c r="F229" s="18"/>
      <c r="G229" s="18"/>
    </row>
    <row r="230" spans="1:7" ht="12.75">
      <c r="A230" s="19">
        <f t="shared" si="94"/>
        <v>0.739477407239632</v>
      </c>
      <c r="B230" s="48">
        <f t="shared" si="91"/>
        <v>1</v>
      </c>
      <c r="C230" s="19">
        <f t="shared" si="92"/>
        <v>0</v>
      </c>
      <c r="D230" s="19">
        <f t="shared" si="95"/>
        <v>10.190584313312206</v>
      </c>
      <c r="E230" s="18"/>
      <c r="F230" s="18"/>
      <c r="G230" s="18"/>
    </row>
    <row r="231" spans="1:7" ht="12.75">
      <c r="A231" s="19">
        <f t="shared" si="94"/>
        <v>0.8653688265718884</v>
      </c>
      <c r="B231" s="48">
        <f t="shared" si="91"/>
        <v>1</v>
      </c>
      <c r="C231" s="19">
        <f t="shared" si="92"/>
        <v>0</v>
      </c>
      <c r="D231" s="19">
        <f t="shared" si="95"/>
        <v>10.222617592424385</v>
      </c>
      <c r="E231" s="18"/>
      <c r="F231" s="18"/>
      <c r="G231" s="18"/>
    </row>
    <row r="232" spans="1:7" ht="12.75">
      <c r="A232" s="19">
        <f t="shared" si="94"/>
        <v>0.9972477382394492</v>
      </c>
      <c r="B232" s="48">
        <f t="shared" si="91"/>
        <v>1</v>
      </c>
      <c r="C232" s="19">
        <f t="shared" si="92"/>
        <v>0</v>
      </c>
      <c r="D232" s="19">
        <f t="shared" si="95"/>
        <v>10.256048179536261</v>
      </c>
      <c r="E232" s="18"/>
      <c r="F232" s="18"/>
      <c r="G232" s="18"/>
    </row>
    <row r="233" spans="1:7" ht="12.75">
      <c r="A233" s="19">
        <f t="shared" si="94"/>
        <v>1.134044464977908</v>
      </c>
      <c r="B233" s="48">
        <f t="shared" si="91"/>
        <v>1.134044464977908</v>
      </c>
      <c r="C233" s="19">
        <f t="shared" si="92"/>
        <v>0.12579041527573534</v>
      </c>
      <c r="D233" s="19">
        <f t="shared" si="95"/>
        <v>10.290589984460091</v>
      </c>
      <c r="E233" s="18"/>
      <c r="F233" s="18"/>
      <c r="G233" s="18"/>
    </row>
    <row r="234" spans="1:7" ht="12.75">
      <c r="A234" s="19">
        <f t="shared" si="94"/>
        <v>1.2746632580772814</v>
      </c>
      <c r="B234" s="48">
        <f t="shared" si="91"/>
        <v>1.2746632580772814</v>
      </c>
      <c r="C234" s="19">
        <f t="shared" si="92"/>
        <v>0.24268203241491856</v>
      </c>
      <c r="D234" s="19">
        <f t="shared" si="95"/>
        <v>10.32595428080835</v>
      </c>
      <c r="E234" s="18"/>
      <c r="F234" s="18"/>
      <c r="G234" s="18"/>
    </row>
    <row r="235" spans="1:7" ht="12.75">
      <c r="A235" s="19">
        <f t="shared" si="94"/>
        <v>1.4179921184242932</v>
      </c>
      <c r="B235" s="48">
        <f t="shared" si="91"/>
        <v>1.4179921184242932</v>
      </c>
      <c r="C235" s="19">
        <f t="shared" si="92"/>
        <v>0.3492418698605629</v>
      </c>
      <c r="D235" s="19">
        <f t="shared" si="95"/>
        <v>10.361852568113912</v>
      </c>
      <c r="E235" s="18"/>
      <c r="F235" s="18"/>
      <c r="G235" s="18"/>
    </row>
    <row r="236" spans="1:7" ht="12.75">
      <c r="A236" s="19">
        <f t="shared" si="94"/>
        <v>1.5629122875193544</v>
      </c>
      <c r="B236" s="48">
        <f t="shared" si="91"/>
        <v>1.5629122875193544</v>
      </c>
      <c r="C236" s="19">
        <f t="shared" si="92"/>
        <v>0.44655093183482036</v>
      </c>
      <c r="D236" s="19">
        <f t="shared" si="95"/>
        <v>10.39799919583813</v>
      </c>
      <c r="E236" s="18"/>
      <c r="F236" s="18"/>
      <c r="G236" s="18"/>
    </row>
    <row r="237" spans="1:7" ht="12.75">
      <c r="A237" s="19">
        <f t="shared" si="94"/>
        <v>1.7083073241679791</v>
      </c>
      <c r="B237" s="48">
        <f t="shared" si="91"/>
        <v>1.7083073241679791</v>
      </c>
      <c r="C237" s="19">
        <f t="shared" si="92"/>
        <v>0.535503011363182</v>
      </c>
      <c r="D237" s="19">
        <f t="shared" si="95"/>
        <v>10.434113729142238</v>
      </c>
      <c r="E237" s="18"/>
      <c r="F237" s="18"/>
      <c r="G237" s="18"/>
    </row>
    <row r="238" spans="1:7" ht="12.75">
      <c r="A238" s="19">
        <f t="shared" si="94"/>
        <v>1.8530717020213436</v>
      </c>
      <c r="B238" s="48">
        <f t="shared" si="91"/>
        <v>1.8530717020213436</v>
      </c>
      <c r="C238" s="19">
        <f t="shared" si="92"/>
        <v>0.6168446416551499</v>
      </c>
      <c r="D238" s="19">
        <f t="shared" si="95"/>
        <v>10.469923046577412</v>
      </c>
      <c r="E238" s="18"/>
      <c r="F238" s="18"/>
      <c r="G238" s="18"/>
    </row>
    <row r="239" spans="1:7" ht="12.75">
      <c r="A239" s="19">
        <f t="shared" si="94"/>
        <v>1.9961188813517992</v>
      </c>
      <c r="B239" s="48">
        <f t="shared" si="91"/>
        <v>1.9961188813517992</v>
      </c>
      <c r="C239" s="19">
        <f t="shared" si="92"/>
        <v>0.6912047359111486</v>
      </c>
      <c r="D239" s="19">
        <f t="shared" si="95"/>
        <v>10.505163168884762</v>
      </c>
      <c r="E239" s="18"/>
      <c r="F239" s="18"/>
      <c r="G239" s="18"/>
    </row>
    <row r="240" spans="1:7" ht="12.75">
      <c r="A240" s="19">
        <f t="shared" si="94"/>
        <v>2.136388824914963</v>
      </c>
      <c r="B240" s="48">
        <f t="shared" si="91"/>
        <v>2.136388824914963</v>
      </c>
      <c r="C240" s="19">
        <f t="shared" si="92"/>
        <v>0.7591169386679641</v>
      </c>
      <c r="D240" s="19">
        <f t="shared" si="95"/>
        <v>10.539580825708505</v>
      </c>
      <c r="E240" s="18"/>
      <c r="F240" s="18"/>
      <c r="G240" s="18"/>
    </row>
    <row r="241" spans="1:7" ht="12.75">
      <c r="A241" s="19">
        <f t="shared" si="94"/>
        <v>2.2728549421625566</v>
      </c>
      <c r="B241" s="48">
        <f t="shared" si="91"/>
        <v>2.2728549421625566</v>
      </c>
      <c r="C241" s="19">
        <f t="shared" si="92"/>
        <v>0.821036725043624</v>
      </c>
      <c r="D241" s="19">
        <f t="shared" si="95"/>
        <v>10.572934773144658</v>
      </c>
      <c r="E241" s="18"/>
      <c r="F241" s="18"/>
      <c r="G241" s="18"/>
    </row>
    <row r="242" spans="1:7" ht="12.75">
      <c r="A242" s="19">
        <f t="shared" si="94"/>
        <v>2.4045304582766334</v>
      </c>
      <c r="B242" s="48">
        <f t="shared" si="91"/>
        <v>2.4045304582766334</v>
      </c>
      <c r="C242" s="19">
        <f t="shared" si="92"/>
        <v>0.8773546488529538</v>
      </c>
      <c r="D242" s="19">
        <f t="shared" si="95"/>
        <v>10.604996879697858</v>
      </c>
      <c r="E242" s="18"/>
      <c r="F242" s="18"/>
      <c r="G242" s="18"/>
    </row>
    <row r="243" spans="1:7" ht="12.75">
      <c r="A243" s="19">
        <f t="shared" si="94"/>
        <v>2.5304742144719823</v>
      </c>
      <c r="B243" s="48">
        <f t="shared" si="91"/>
        <v>2.5304742144719823</v>
      </c>
      <c r="C243" s="19">
        <f t="shared" si="92"/>
        <v>0.928406721725584</v>
      </c>
      <c r="D243" s="19">
        <f t="shared" si="95"/>
        <v>10.635553001493063</v>
      </c>
      <c r="E243" s="18"/>
      <c r="F243" s="18"/>
      <c r="G243" s="18"/>
    </row>
    <row r="244" spans="1:7" ht="12.75">
      <c r="A244" s="19">
        <f t="shared" si="94"/>
        <v>2.6497959138355043</v>
      </c>
      <c r="B244" s="48">
        <f t="shared" si="91"/>
        <v>2.6497959138355043</v>
      </c>
      <c r="C244" s="19">
        <f t="shared" si="92"/>
        <v>0.9744826233854481</v>
      </c>
      <c r="D244" s="19">
        <f t="shared" si="95"/>
        <v>10.66440366962745</v>
      </c>
      <c r="E244" s="18"/>
      <c r="F244" s="18"/>
      <c r="G244" s="18"/>
    </row>
    <row r="245" spans="1:7" ht="12.75">
      <c r="A245" s="19">
        <f t="shared" si="94"/>
        <v>2.7616608327866743</v>
      </c>
      <c r="B245" s="48">
        <f t="shared" si="91"/>
        <v>2.7616608327866743</v>
      </c>
      <c r="C245" s="19">
        <f t="shared" si="92"/>
        <v>1.0158322497591838</v>
      </c>
      <c r="D245" s="19">
        <f t="shared" si="95"/>
        <v>10.691364613517244</v>
      </c>
      <c r="E245" s="18"/>
      <c r="F245" s="18"/>
      <c r="G245" s="18"/>
    </row>
    <row r="246" spans="1:7" ht="12.75">
      <c r="A246" s="19">
        <f t="shared" si="94"/>
        <v>2.8652940222477064</v>
      </c>
      <c r="B246" s="48">
        <f aca="true" t="shared" si="96" ref="B246:B309">IF(A246&lt;$C$180,$C$180,A246)</f>
        <v>2.8652940222477064</v>
      </c>
      <c r="C246" s="19">
        <f aca="true" t="shared" si="97" ref="C246:C309">LN(B246)</f>
        <v>1.0526709704674493</v>
      </c>
      <c r="D246" s="19">
        <f t="shared" si="95"/>
        <v>10.716267144173013</v>
      </c>
      <c r="E246" s="18"/>
      <c r="F246" s="18"/>
      <c r="G246" s="18"/>
    </row>
    <row r="247" spans="1:7" ht="12.75">
      <c r="A247" s="19">
        <f t="shared" si="94"/>
        <v>2.959984025023565</v>
      </c>
      <c r="B247" s="48">
        <f t="shared" si="96"/>
        <v>2.959984025023565</v>
      </c>
      <c r="C247" s="19">
        <f t="shared" si="97"/>
        <v>1.0851838713699071</v>
      </c>
      <c r="D247" s="19">
        <f t="shared" si="95"/>
        <v>10.73895842069893</v>
      </c>
      <c r="E247" s="18"/>
      <c r="F247" s="18"/>
      <c r="G247" s="18"/>
    </row>
    <row r="248" spans="1:7" ht="12.75">
      <c r="A248" s="19">
        <f t="shared" si="94"/>
        <v>3.045086136941186</v>
      </c>
      <c r="B248" s="48">
        <f t="shared" si="96"/>
        <v>3.045086136941186</v>
      </c>
      <c r="C248" s="19">
        <f t="shared" si="97"/>
        <v>1.1135291887555838</v>
      </c>
      <c r="D248" s="19">
        <f t="shared" si="95"/>
        <v>10.75930162212047</v>
      </c>
      <c r="E248" s="18"/>
      <c r="F248" s="18"/>
      <c r="G248" s="18"/>
    </row>
    <row r="249" spans="1:7" ht="12.75">
      <c r="A249" s="19">
        <f t="shared" si="94"/>
        <v>3.12002523920197</v>
      </c>
      <c r="B249" s="48">
        <f t="shared" si="96"/>
        <v>3.12002523920197</v>
      </c>
      <c r="C249" s="19">
        <f t="shared" si="97"/>
        <v>1.137841091276482</v>
      </c>
      <c r="D249" s="19">
        <f t="shared" si="95"/>
        <v>10.777176045044447</v>
      </c>
      <c r="E249" s="18"/>
      <c r="F249" s="18"/>
      <c r="G249" s="18"/>
    </row>
    <row r="250" spans="1:7" ht="12.75">
      <c r="A250" s="19">
        <f t="shared" si="94"/>
        <v>3.18429822837152</v>
      </c>
      <c r="B250" s="48">
        <f t="shared" si="96"/>
        <v>3.18429822837152</v>
      </c>
      <c r="C250" s="19">
        <f t="shared" si="97"/>
        <v>1.1582319282854212</v>
      </c>
      <c r="D250" s="19">
        <f t="shared" si="95"/>
        <v>10.79247714576896</v>
      </c>
      <c r="E250" s="18"/>
      <c r="F250" s="18"/>
      <c r="G250" s="18"/>
    </row>
    <row r="251" spans="1:7" ht="12.75">
      <c r="A251" s="19">
        <f t="shared" si="94"/>
        <v>3.2374760686494852</v>
      </c>
      <c r="B251" s="48">
        <f t="shared" si="96"/>
        <v>3.2374760686494852</v>
      </c>
      <c r="C251" s="19">
        <f t="shared" si="97"/>
        <v>1.174794035075397</v>
      </c>
      <c r="D251" s="19">
        <f t="shared" si="95"/>
        <v>10.805116543388078</v>
      </c>
      <c r="E251" s="18"/>
      <c r="F251" s="18"/>
      <c r="G251" s="18"/>
    </row>
    <row r="252" spans="1:7" ht="12.75">
      <c r="A252" s="19">
        <f t="shared" si="94"/>
        <v>3.2792054886936306</v>
      </c>
      <c r="B252" s="48">
        <f t="shared" si="96"/>
        <v>3.2792054886936306</v>
      </c>
      <c r="C252" s="19">
        <f t="shared" si="97"/>
        <v>1.187601163997036</v>
      </c>
      <c r="D252" s="19">
        <f t="shared" si="95"/>
        <v>10.81502199825567</v>
      </c>
      <c r="E252" s="18"/>
      <c r="F252" s="18"/>
      <c r="G252" s="18"/>
    </row>
    <row r="253" spans="1:7" ht="12.75">
      <c r="A253" s="19">
        <f t="shared" si="94"/>
        <v>3.309210342450791</v>
      </c>
      <c r="B253" s="48">
        <f t="shared" si="96"/>
        <v>3.309210342450791</v>
      </c>
      <c r="C253" s="19">
        <f t="shared" si="97"/>
        <v>1.1967095936918712</v>
      </c>
      <c r="D253" s="19">
        <f t="shared" si="95"/>
        <v>10.822137377940708</v>
      </c>
      <c r="E253" s="18"/>
      <c r="F253" s="18"/>
      <c r="G253" s="18"/>
    </row>
    <row r="254" spans="1:7" ht="12.75">
      <c r="A254" s="19">
        <f t="shared" si="94"/>
        <v>3.3272926502907003</v>
      </c>
      <c r="B254" s="48">
        <f t="shared" si="96"/>
        <v>3.3272926502907003</v>
      </c>
      <c r="C254" s="19">
        <f t="shared" si="97"/>
        <v>1.2021589553833103</v>
      </c>
      <c r="D254" s="19">
        <f t="shared" si="95"/>
        <v>10.826422620562946</v>
      </c>
      <c r="E254" s="18"/>
      <c r="F254" s="18"/>
      <c r="G254" s="18"/>
    </row>
    <row r="255" spans="1:7" ht="12.75">
      <c r="A255" s="19">
        <f t="shared" si="94"/>
        <v>3.3333333332860646</v>
      </c>
      <c r="B255" s="48">
        <f t="shared" si="96"/>
        <v>3.3333333332860646</v>
      </c>
      <c r="C255" s="19">
        <f t="shared" si="97"/>
        <v>1.2039728043117555</v>
      </c>
      <c r="D255" s="19">
        <f t="shared" si="95"/>
        <v>10.827853703153302</v>
      </c>
      <c r="E255" s="18"/>
      <c r="F255" s="18"/>
      <c r="G255" s="18"/>
    </row>
    <row r="256" spans="1:7" ht="12.75">
      <c r="A256" s="19">
        <f aca="true" t="shared" si="98" ref="A256:A292">D60</f>
        <v>-6.68520054129355E-10</v>
      </c>
      <c r="B256" s="48">
        <f t="shared" si="96"/>
        <v>1</v>
      </c>
      <c r="C256" s="19">
        <f t="shared" si="97"/>
        <v>0</v>
      </c>
      <c r="D256" s="19">
        <f aca="true" t="shared" si="99" ref="D256:D292">D101</f>
        <v>9.9999999998258</v>
      </c>
      <c r="E256" s="18"/>
      <c r="F256" s="18"/>
      <c r="G256" s="18"/>
    </row>
    <row r="257" spans="1:7" ht="12.75">
      <c r="A257" s="19">
        <f t="shared" si="98"/>
        <v>0.014090401780855188</v>
      </c>
      <c r="B257" s="48">
        <f t="shared" si="96"/>
        <v>1</v>
      </c>
      <c r="C257" s="19">
        <f t="shared" si="97"/>
        <v>0</v>
      </c>
      <c r="D257" s="19">
        <f t="shared" si="99"/>
        <v>10.003670854442175</v>
      </c>
      <c r="E257" s="18"/>
      <c r="F257" s="18"/>
      <c r="G257" s="18"/>
    </row>
    <row r="258" spans="1:7" ht="12.75">
      <c r="A258" s="19">
        <f t="shared" si="98"/>
        <v>0.056214912829162245</v>
      </c>
      <c r="B258" s="48">
        <f t="shared" si="96"/>
        <v>1</v>
      </c>
      <c r="C258" s="19">
        <f t="shared" si="97"/>
        <v>0</v>
      </c>
      <c r="D258" s="19">
        <f t="shared" si="99"/>
        <v>10.014635957944853</v>
      </c>
      <c r="E258" s="18"/>
      <c r="F258" s="18"/>
      <c r="G258" s="18"/>
    </row>
    <row r="259" spans="1:7" ht="12.75">
      <c r="A259" s="19">
        <f t="shared" si="98"/>
        <v>0.12593631080083156</v>
      </c>
      <c r="B259" s="48">
        <f t="shared" si="96"/>
        <v>1</v>
      </c>
      <c r="C259" s="19">
        <f t="shared" si="97"/>
        <v>0</v>
      </c>
      <c r="D259" s="19">
        <f t="shared" si="99"/>
        <v>10.032754231592506</v>
      </c>
      <c r="E259" s="18"/>
      <c r="F259" s="18"/>
      <c r="G259" s="18"/>
    </row>
    <row r="260" spans="1:7" ht="12.75">
      <c r="A260" s="19">
        <f t="shared" si="98"/>
        <v>0.22253529777661524</v>
      </c>
      <c r="B260" s="48">
        <f t="shared" si="96"/>
        <v>1</v>
      </c>
      <c r="C260" s="19">
        <f t="shared" si="97"/>
        <v>0</v>
      </c>
      <c r="D260" s="19">
        <f t="shared" si="99"/>
        <v>10.057794804296957</v>
      </c>
      <c r="E260" s="18"/>
      <c r="F260" s="18"/>
      <c r="G260" s="18"/>
    </row>
    <row r="261" spans="1:7" ht="12.75">
      <c r="A261" s="19">
        <f t="shared" si="98"/>
        <v>0.3450241682163421</v>
      </c>
      <c r="B261" s="48">
        <f t="shared" si="96"/>
        <v>1</v>
      </c>
      <c r="C261" s="19">
        <f t="shared" si="97"/>
        <v>0</v>
      </c>
      <c r="D261" s="19">
        <f t="shared" si="99"/>
        <v>10.089443149159392</v>
      </c>
      <c r="E261" s="18"/>
      <c r="F261" s="18"/>
      <c r="G261" s="18"/>
    </row>
    <row r="262" spans="1:7" ht="12.75">
      <c r="A262" s="19">
        <f t="shared" si="98"/>
        <v>0.49216510010968645</v>
      </c>
      <c r="B262" s="48">
        <f t="shared" si="96"/>
        <v>1</v>
      </c>
      <c r="C262" s="19">
        <f t="shared" si="97"/>
        <v>0</v>
      </c>
      <c r="D262" s="19">
        <f t="shared" si="99"/>
        <v>10.127309191094087</v>
      </c>
      <c r="E262" s="18"/>
      <c r="F262" s="18"/>
      <c r="G262" s="18"/>
    </row>
    <row r="263" spans="1:7" ht="12.75">
      <c r="A263" s="19">
        <f t="shared" si="98"/>
        <v>0.6624923090482919</v>
      </c>
      <c r="B263" s="48">
        <f t="shared" si="96"/>
        <v>1</v>
      </c>
      <c r="C263" s="19">
        <f t="shared" si="97"/>
        <v>0</v>
      </c>
      <c r="D263" s="19">
        <f t="shared" si="99"/>
        <v>10.170936957721944</v>
      </c>
      <c r="E263" s="18"/>
      <c r="F263" s="18"/>
      <c r="G263" s="18"/>
    </row>
    <row r="264" spans="1:7" ht="12.75">
      <c r="A264" s="19">
        <f t="shared" si="98"/>
        <v>0.8543371951389982</v>
      </c>
      <c r="B264" s="48">
        <f t="shared" si="96"/>
        <v>1</v>
      </c>
      <c r="C264" s="19">
        <f t="shared" si="97"/>
        <v>0</v>
      </c>
      <c r="D264" s="19">
        <f t="shared" si="99"/>
        <v>10.219815293363382</v>
      </c>
      <c r="E264" s="18"/>
      <c r="F264" s="18"/>
      <c r="G264" s="18"/>
    </row>
    <row r="265" spans="1:7" ht="12.75">
      <c r="A265" s="19">
        <f t="shared" si="98"/>
        <v>1.0658555645670968</v>
      </c>
      <c r="B265" s="48">
        <f t="shared" si="96"/>
        <v>1.0658555645670968</v>
      </c>
      <c r="C265" s="19">
        <f t="shared" si="97"/>
        <v>0.06377782366225032</v>
      </c>
      <c r="D265" s="19">
        <f t="shared" si="99"/>
        <v>10.273389142731393</v>
      </c>
      <c r="E265" s="18"/>
      <c r="F265" s="18"/>
      <c r="G265" s="18"/>
    </row>
    <row r="266" spans="1:7" ht="12.75">
      <c r="A266" s="19">
        <f t="shared" si="98"/>
        <v>1.295056018175913</v>
      </c>
      <c r="B266" s="48">
        <f t="shared" si="96"/>
        <v>1.295056018175913</v>
      </c>
      <c r="C266" s="19">
        <f t="shared" si="97"/>
        <v>0.25855395149462923</v>
      </c>
      <c r="D266" s="19">
        <f t="shared" si="99"/>
        <v>10.33107093345687</v>
      </c>
      <c r="E266" s="18"/>
      <c r="F266" s="18"/>
      <c r="G266" s="18"/>
    </row>
    <row r="267" spans="1:7" ht="12.75">
      <c r="A267" s="19">
        <f t="shared" si="98"/>
        <v>1.5398286603143951</v>
      </c>
      <c r="B267" s="48">
        <f t="shared" si="96"/>
        <v>1.5398286603143951</v>
      </c>
      <c r="C267" s="19">
        <f t="shared" si="97"/>
        <v>0.4316711506996294</v>
      </c>
      <c r="D267" s="19">
        <f t="shared" si="99"/>
        <v>10.392251638204492</v>
      </c>
      <c r="E267" s="18"/>
      <c r="F267" s="18"/>
      <c r="G267" s="18"/>
    </row>
    <row r="268" spans="1:7" ht="12.75">
      <c r="A268" s="19">
        <f t="shared" si="98"/>
        <v>1.797973380564848</v>
      </c>
      <c r="B268" s="48">
        <f t="shared" si="96"/>
        <v>1.797973380564848</v>
      </c>
      <c r="C268" s="19">
        <f t="shared" si="97"/>
        <v>0.5866601309147207</v>
      </c>
      <c r="D268" s="19">
        <f t="shared" si="99"/>
        <v>10.456311169129965</v>
      </c>
      <c r="E268" s="18"/>
      <c r="F268" s="18"/>
      <c r="G268" s="18"/>
    </row>
    <row r="269" spans="1:7" ht="12.75">
      <c r="A269" s="19">
        <f t="shared" si="98"/>
        <v>2.067227085398435</v>
      </c>
      <c r="B269" s="48">
        <f t="shared" si="96"/>
        <v>2.067227085398435</v>
      </c>
      <c r="C269" s="19">
        <f t="shared" si="97"/>
        <v>0.7262081369769825</v>
      </c>
      <c r="D269" s="19">
        <f t="shared" si="99"/>
        <v>10.52262784046621</v>
      </c>
      <c r="E269" s="18"/>
      <c r="F269" s="18"/>
      <c r="G269" s="18"/>
    </row>
    <row r="270" spans="1:7" ht="12.75">
      <c r="A270" s="19">
        <f t="shared" si="98"/>
        <v>2.345289393165568</v>
      </c>
      <c r="B270" s="48">
        <f t="shared" si="96"/>
        <v>2.345289393165568</v>
      </c>
      <c r="C270" s="19">
        <f t="shared" si="97"/>
        <v>0.8524088028834171</v>
      </c>
      <c r="D270" s="19">
        <f t="shared" si="99"/>
        <v>10.590586720455757</v>
      </c>
      <c r="E270" s="18"/>
      <c r="F270" s="18"/>
      <c r="G270" s="18"/>
    </row>
    <row r="271" spans="1:7" ht="12.75">
      <c r="A271" s="19">
        <f t="shared" si="98"/>
        <v>2.6298464425762567</v>
      </c>
      <c r="B271" s="48">
        <f t="shared" si="96"/>
        <v>2.6298464425762567</v>
      </c>
      <c r="C271" s="19">
        <f t="shared" si="97"/>
        <v>0.9669254576319601</v>
      </c>
      <c r="D271" s="19">
        <f t="shared" si="99"/>
        <v>10.659586774570865</v>
      </c>
      <c r="E271" s="18"/>
      <c r="F271" s="18"/>
      <c r="G271" s="18"/>
    </row>
    <row r="272" spans="1:7" ht="12.75">
      <c r="A272" s="19">
        <f t="shared" si="98"/>
        <v>2.918592592883395</v>
      </c>
      <c r="B272" s="48">
        <f t="shared" si="96"/>
        <v>2.918592592883395</v>
      </c>
      <c r="C272" s="19">
        <f t="shared" si="97"/>
        <v>1.0711015113477174</v>
      </c>
      <c r="D272" s="19">
        <f t="shared" si="99"/>
        <v>10.729046772897753</v>
      </c>
      <c r="E272" s="18"/>
      <c r="F272" s="18"/>
      <c r="G272" s="18"/>
    </row>
    <row r="273" spans="1:7" ht="12.75">
      <c r="A273" s="19">
        <f t="shared" si="98"/>
        <v>3.2092499070576608</v>
      </c>
      <c r="B273" s="48">
        <f t="shared" si="96"/>
        <v>3.2092499070576608</v>
      </c>
      <c r="C273" s="19">
        <f t="shared" si="97"/>
        <v>1.166037236022132</v>
      </c>
      <c r="D273" s="19">
        <f t="shared" si="99"/>
        <v>10.798409992705299</v>
      </c>
      <c r="E273" s="18"/>
      <c r="F273" s="18"/>
      <c r="G273" s="18"/>
    </row>
    <row r="274" spans="1:7" ht="12.75">
      <c r="A274" s="19">
        <f t="shared" si="98"/>
        <v>3.4995854037363</v>
      </c>
      <c r="B274" s="48">
        <f t="shared" si="96"/>
        <v>3.4995854037363</v>
      </c>
      <c r="C274" s="19">
        <f t="shared" si="97"/>
        <v>1.2526445054035502</v>
      </c>
      <c r="D274" s="19">
        <f t="shared" si="99"/>
        <v>10.867147791436395</v>
      </c>
      <c r="E274" s="18"/>
      <c r="F274" s="18"/>
      <c r="G274" s="18"/>
    </row>
    <row r="275" spans="1:7" ht="12.75">
      <c r="A275" s="19">
        <f t="shared" si="98"/>
        <v>3.7874261383585583</v>
      </c>
      <c r="B275" s="48">
        <f t="shared" si="96"/>
        <v>3.7874261383585583</v>
      </c>
      <c r="C275" s="19">
        <f t="shared" si="97"/>
        <v>1.3316866692218494</v>
      </c>
      <c r="D275" s="19">
        <f t="shared" si="99"/>
        <v>10.934762155992887</v>
      </c>
      <c r="E275" s="18"/>
      <c r="F275" s="18"/>
      <c r="G275" s="18"/>
    </row>
    <row r="276" spans="1:7" ht="12.75">
      <c r="A276" s="19">
        <f t="shared" si="98"/>
        <v>4.070672229179841</v>
      </c>
      <c r="B276" s="48">
        <f t="shared" si="96"/>
        <v>4.070672229179841</v>
      </c>
      <c r="C276" s="19">
        <f t="shared" si="97"/>
        <v>1.403808152690611</v>
      </c>
      <c r="D276" s="19">
        <f t="shared" si="99"/>
        <v>11.000787352599257</v>
      </c>
      <c r="E276" s="18"/>
      <c r="F276" s="18"/>
      <c r="G276" s="18"/>
    </row>
    <row r="277" spans="1:7" ht="12.75">
      <c r="A277" s="19">
        <f t="shared" si="98"/>
        <v>4.347307981533841</v>
      </c>
      <c r="B277" s="48">
        <f t="shared" si="96"/>
        <v>4.347307981533841</v>
      </c>
      <c r="C277" s="19">
        <f t="shared" si="97"/>
        <v>1.469556798711102</v>
      </c>
      <c r="D277" s="19">
        <f t="shared" si="99"/>
        <v>11.064790809685734</v>
      </c>
      <c r="E277" s="18"/>
      <c r="F277" s="18"/>
      <c r="G277" s="18"/>
    </row>
    <row r="278" spans="1:7" ht="12.75">
      <c r="A278" s="19">
        <f t="shared" si="98"/>
        <v>4.615411286258257</v>
      </c>
      <c r="B278" s="48">
        <f t="shared" si="96"/>
        <v>4.615411286258257</v>
      </c>
      <c r="C278" s="19">
        <f t="shared" si="97"/>
        <v>1.5294009834331563</v>
      </c>
      <c r="D278" s="19">
        <f t="shared" si="99"/>
        <v>11.126373366321305</v>
      </c>
      <c r="E278" s="18"/>
      <c r="F278" s="18"/>
      <c r="G278" s="18"/>
    </row>
    <row r="279" spans="1:7" ht="12.75">
      <c r="A279" s="19">
        <f t="shared" si="98"/>
        <v>4.8731614783909905</v>
      </c>
      <c r="B279" s="48">
        <f t="shared" si="96"/>
        <v>4.8731614783909905</v>
      </c>
      <c r="C279" s="19">
        <f t="shared" si="97"/>
        <v>1.5837429006796668</v>
      </c>
      <c r="D279" s="19">
        <f t="shared" si="99"/>
        <v>11.185169012906954</v>
      </c>
      <c r="E279" s="18"/>
      <c r="F279" s="18"/>
      <c r="G279" s="18"/>
    </row>
    <row r="280" spans="1:7" ht="12.75">
      <c r="A280" s="19">
        <f t="shared" si="98"/>
        <v>5.118845842842461</v>
      </c>
      <c r="B280" s="48">
        <f t="shared" si="96"/>
        <v>5.118845842842461</v>
      </c>
      <c r="C280" s="19">
        <f t="shared" si="97"/>
        <v>1.63292899232038</v>
      </c>
      <c r="D280" s="19">
        <f t="shared" si="99"/>
        <v>11.240844241053951</v>
      </c>
      <c r="E280" s="18"/>
      <c r="F280" s="18"/>
      <c r="G280" s="18"/>
    </row>
    <row r="281" spans="1:7" ht="12.75">
      <c r="A281" s="19">
        <f t="shared" si="98"/>
        <v>5.350864947302991</v>
      </c>
      <c r="B281" s="48">
        <f t="shared" si="96"/>
        <v>5.350864947302991</v>
      </c>
      <c r="C281" s="19">
        <f t="shared" si="97"/>
        <v>1.6772582202334247</v>
      </c>
      <c r="D281" s="19">
        <f t="shared" si="99"/>
        <v>11.293097107458516</v>
      </c>
      <c r="E281" s="18"/>
      <c r="F281" s="18"/>
      <c r="G281" s="18"/>
    </row>
    <row r="282" spans="1:7" ht="12.75">
      <c r="A282" s="19">
        <f t="shared" si="98"/>
        <v>5.567736971357557</v>
      </c>
      <c r="B282" s="48">
        <f t="shared" si="96"/>
        <v>5.567736971357557</v>
      </c>
      <c r="C282" s="19">
        <f t="shared" si="97"/>
        <v>1.7169886825767866</v>
      </c>
      <c r="D282" s="19">
        <f t="shared" si="99"/>
        <v>11.341656103440378</v>
      </c>
      <c r="E282" s="18"/>
      <c r="F282" s="18"/>
      <c r="G282" s="18"/>
    </row>
    <row r="283" spans="1:7" ht="12.75">
      <c r="A283" s="19">
        <f t="shared" si="98"/>
        <v>5.768101186474794</v>
      </c>
      <c r="B283" s="48">
        <f t="shared" si="96"/>
        <v>5.768101186474794</v>
      </c>
      <c r="C283" s="19">
        <f t="shared" si="97"/>
        <v>1.7523429425601897</v>
      </c>
      <c r="D283" s="19">
        <f t="shared" si="99"/>
        <v>11.38627890860654</v>
      </c>
      <c r="E283" s="18"/>
      <c r="F283" s="18"/>
      <c r="G283" s="18"/>
    </row>
    <row r="284" spans="1:7" ht="12.75">
      <c r="A284" s="19">
        <f t="shared" si="98"/>
        <v>5.950720725642018</v>
      </c>
      <c r="B284" s="48">
        <f t="shared" si="96"/>
        <v>5.950720725642018</v>
      </c>
      <c r="C284" s="19">
        <f t="shared" si="97"/>
        <v>1.7835123425818518</v>
      </c>
      <c r="D284" s="19">
        <f t="shared" si="99"/>
        <v>11.426751094507477</v>
      </c>
      <c r="E284" s="18"/>
      <c r="F284" s="18"/>
      <c r="G284" s="18"/>
    </row>
    <row r="285" spans="1:7" ht="12.75">
      <c r="A285" s="19">
        <f t="shared" si="98"/>
        <v>6.114484765008061</v>
      </c>
      <c r="B285" s="48">
        <f t="shared" si="96"/>
        <v>6.114484765008061</v>
      </c>
      <c r="C285" s="19">
        <f t="shared" si="97"/>
        <v>1.8106605080272173</v>
      </c>
      <c r="D285" s="19">
        <f t="shared" si="99"/>
        <v>11.46288483259939</v>
      </c>
      <c r="E285" s="18"/>
      <c r="F285" s="18"/>
      <c r="G285" s="18"/>
    </row>
    <row r="286" spans="1:7" ht="12.75">
      <c r="A286" s="19">
        <f t="shared" si="98"/>
        <v>6.258410223727366</v>
      </c>
      <c r="B286" s="48">
        <f t="shared" si="96"/>
        <v>6.258410223727366</v>
      </c>
      <c r="C286" s="19">
        <f t="shared" si="97"/>
        <v>1.8339261949882186</v>
      </c>
      <c r="D286" s="19">
        <f t="shared" si="99"/>
        <v>11.49451765054711</v>
      </c>
      <c r="E286" s="18"/>
      <c r="F286" s="18"/>
      <c r="G286" s="18"/>
    </row>
    <row r="287" spans="1:7" ht="12.75">
      <c r="A287" s="19">
        <f t="shared" si="98"/>
        <v>6.3816430727752</v>
      </c>
      <c r="B287" s="48">
        <f t="shared" si="96"/>
        <v>6.3816430727752</v>
      </c>
      <c r="C287" s="19">
        <f t="shared" si="97"/>
        <v>1.853425599118017</v>
      </c>
      <c r="D287" s="19">
        <f t="shared" si="99"/>
        <v>11.521511271985663</v>
      </c>
      <c r="E287" s="18"/>
      <c r="F287" s="18"/>
      <c r="G287" s="18"/>
    </row>
    <row r="288" spans="1:7" ht="12.75">
      <c r="A288" s="19">
        <f t="shared" si="98"/>
        <v>6.483459329113662</v>
      </c>
      <c r="B288" s="48">
        <f t="shared" si="96"/>
        <v>6.483459329113662</v>
      </c>
      <c r="C288" s="19">
        <f t="shared" si="97"/>
        <v>1.8692542150039637</v>
      </c>
      <c r="D288" s="19">
        <f t="shared" si="99"/>
        <v>11.543750567286237</v>
      </c>
      <c r="E288" s="18"/>
      <c r="F288" s="18"/>
      <c r="G288" s="18"/>
    </row>
    <row r="289" spans="1:7" ht="12.75">
      <c r="A289" s="19">
        <f t="shared" si="98"/>
        <v>6.563265798366753</v>
      </c>
      <c r="B289" s="48">
        <f t="shared" si="96"/>
        <v>6.563265798366753</v>
      </c>
      <c r="C289" s="19">
        <f t="shared" si="97"/>
        <v>1.8814883141940912</v>
      </c>
      <c r="D289" s="19">
        <f t="shared" si="99"/>
        <v>11.561142636556845</v>
      </c>
      <c r="E289" s="18"/>
      <c r="F289" s="18"/>
      <c r="G289" s="18"/>
    </row>
    <row r="290" spans="1:7" ht="12.75">
      <c r="A290" s="19">
        <f t="shared" si="98"/>
        <v>6.620600617115328</v>
      </c>
      <c r="B290" s="48">
        <f t="shared" si="96"/>
        <v>6.620600617115328</v>
      </c>
      <c r="C290" s="19">
        <f t="shared" si="97"/>
        <v>1.8901860934943373</v>
      </c>
      <c r="D290" s="19">
        <f t="shared" si="99"/>
        <v>11.573616040914466</v>
      </c>
      <c r="E290" s="18"/>
      <c r="F290" s="18"/>
      <c r="G290" s="18"/>
    </row>
    <row r="291" spans="1:7" ht="12.75">
      <c r="A291" s="19">
        <f t="shared" si="98"/>
        <v>6.655133634979057</v>
      </c>
      <c r="B291" s="48">
        <f t="shared" si="96"/>
        <v>6.655133634979057</v>
      </c>
      <c r="C291" s="19">
        <f t="shared" si="97"/>
        <v>1.8953885320330035</v>
      </c>
      <c r="D291" s="19">
        <f t="shared" si="99"/>
        <v>11.581120193835655</v>
      </c>
      <c r="E291" s="18"/>
      <c r="F291" s="18"/>
      <c r="G291" s="18"/>
    </row>
    <row r="292" spans="1:7" ht="12.75">
      <c r="A292" s="19">
        <f t="shared" si="98"/>
        <v>6.666666666418575</v>
      </c>
      <c r="B292" s="48">
        <f t="shared" si="96"/>
        <v>6.666666666418575</v>
      </c>
      <c r="C292" s="19">
        <f t="shared" si="97"/>
        <v>1.8971199848486675</v>
      </c>
      <c r="D292" s="19">
        <f t="shared" si="99"/>
        <v>11.583624920898624</v>
      </c>
      <c r="E292" s="18"/>
      <c r="F292" s="18"/>
      <c r="G292" s="18"/>
    </row>
    <row r="293" spans="1:7" ht="12.75">
      <c r="A293" s="19">
        <f aca="true" t="shared" si="100" ref="A293:A329">E60</f>
        <v>1.3921959881220878E-09</v>
      </c>
      <c r="B293" s="48">
        <f t="shared" si="96"/>
        <v>1</v>
      </c>
      <c r="C293" s="19">
        <f t="shared" si="97"/>
        <v>0</v>
      </c>
      <c r="D293" s="19">
        <f aca="true" t="shared" si="101" ref="D293:D329">E101</f>
        <v>10.000000000362775</v>
      </c>
      <c r="E293" s="18"/>
      <c r="F293" s="18"/>
      <c r="G293" s="18"/>
    </row>
    <row r="294" spans="1:7" ht="12.75">
      <c r="A294" s="19">
        <f t="shared" si="100"/>
        <v>0.1263643584095142</v>
      </c>
      <c r="B294" s="48">
        <f t="shared" si="96"/>
        <v>1</v>
      </c>
      <c r="C294" s="19">
        <f t="shared" si="97"/>
        <v>0</v>
      </c>
      <c r="D294" s="19">
        <f t="shared" si="101"/>
        <v>10.032865350291342</v>
      </c>
      <c r="E294" s="18"/>
      <c r="F294" s="18"/>
      <c r="G294" s="18"/>
    </row>
    <row r="295" spans="1:7" ht="12.75">
      <c r="A295" s="19">
        <f t="shared" si="100"/>
        <v>0.4989399992411118</v>
      </c>
      <c r="B295" s="48">
        <f t="shared" si="96"/>
        <v>1</v>
      </c>
      <c r="C295" s="19">
        <f t="shared" si="97"/>
        <v>0</v>
      </c>
      <c r="D295" s="19">
        <f t="shared" si="101"/>
        <v>10.129048711176562</v>
      </c>
      <c r="E295" s="18"/>
      <c r="F295" s="18"/>
      <c r="G295" s="18"/>
    </row>
    <row r="296" spans="1:7" ht="12.75">
      <c r="A296" s="19">
        <f t="shared" si="100"/>
        <v>1.0995363826605657</v>
      </c>
      <c r="B296" s="48">
        <f t="shared" si="96"/>
        <v>1.0995363826605657</v>
      </c>
      <c r="C296" s="19">
        <f t="shared" si="97"/>
        <v>0.0948886206521736</v>
      </c>
      <c r="D296" s="19">
        <f t="shared" si="101"/>
        <v>10.281889481036519</v>
      </c>
      <c r="E296" s="18"/>
      <c r="F296" s="18"/>
      <c r="G296" s="18"/>
    </row>
    <row r="297" spans="1:7" ht="12.75">
      <c r="A297" s="19">
        <f t="shared" si="100"/>
        <v>1.901746752485387</v>
      </c>
      <c r="B297" s="48">
        <f t="shared" si="96"/>
        <v>1.901746752485387</v>
      </c>
      <c r="C297" s="19">
        <f t="shared" si="97"/>
        <v>0.6427728072484294</v>
      </c>
      <c r="D297" s="19">
        <f t="shared" si="101"/>
        <v>10.481930353241264</v>
      </c>
      <c r="E297" s="18"/>
      <c r="F297" s="18"/>
      <c r="G297" s="18"/>
    </row>
    <row r="298" spans="1:7" ht="12.75">
      <c r="A298" s="19">
        <f t="shared" si="100"/>
        <v>2.8750895652062645</v>
      </c>
      <c r="B298" s="48">
        <f t="shared" si="96"/>
        <v>2.8750895652062645</v>
      </c>
      <c r="C298" s="19">
        <f t="shared" si="97"/>
        <v>1.056083826879288</v>
      </c>
      <c r="D298" s="19">
        <f t="shared" si="101"/>
        <v>10.718617274589965</v>
      </c>
      <c r="E298" s="18"/>
      <c r="F298" s="18"/>
      <c r="G298" s="18"/>
    </row>
    <row r="299" spans="1:7" ht="12.75">
      <c r="A299" s="19">
        <f t="shared" si="100"/>
        <v>3.9885612487912665</v>
      </c>
      <c r="B299" s="48">
        <f t="shared" si="96"/>
        <v>3.9885612487912665</v>
      </c>
      <c r="C299" s="19">
        <f t="shared" si="97"/>
        <v>1.3834305765984547</v>
      </c>
      <c r="D299" s="19">
        <f t="shared" si="101"/>
        <v>10.981698731401083</v>
      </c>
      <c r="E299" s="18"/>
      <c r="F299" s="18"/>
      <c r="G299" s="18"/>
    </row>
    <row r="300" spans="1:7" ht="12.75">
      <c r="A300" s="19">
        <f t="shared" si="100"/>
        <v>5.213003138657383</v>
      </c>
      <c r="B300" s="48">
        <f t="shared" si="96"/>
        <v>5.213003138657383</v>
      </c>
      <c r="C300" s="19">
        <f t="shared" si="97"/>
        <v>1.651156107868539</v>
      </c>
      <c r="D300" s="19">
        <f t="shared" si="101"/>
        <v>11.262087255437683</v>
      </c>
      <c r="E300" s="18"/>
      <c r="F300" s="18"/>
      <c r="G300" s="18"/>
    </row>
    <row r="301" spans="1:7" ht="12.75">
      <c r="A301" s="19">
        <f t="shared" si="100"/>
        <v>6.5223047752595305</v>
      </c>
      <c r="B301" s="48">
        <f t="shared" si="96"/>
        <v>6.5223047752595305</v>
      </c>
      <c r="C301" s="19">
        <f t="shared" si="97"/>
        <v>1.875227806612547</v>
      </c>
      <c r="D301" s="19">
        <f t="shared" si="101"/>
        <v>11.552220430239712</v>
      </c>
      <c r="E301" s="18"/>
      <c r="F301" s="18"/>
      <c r="G301" s="18"/>
    </row>
    <row r="302" spans="1:7" ht="12.75">
      <c r="A302" s="19">
        <f t="shared" si="100"/>
        <v>7.893762636798343</v>
      </c>
      <c r="B302" s="48">
        <f t="shared" si="96"/>
        <v>7.893762636798343</v>
      </c>
      <c r="C302" s="19">
        <f t="shared" si="97"/>
        <v>2.066072907976614</v>
      </c>
      <c r="D302" s="19">
        <f t="shared" si="101"/>
        <v>11.84607997932871</v>
      </c>
      <c r="E302" s="18"/>
      <c r="F302" s="18"/>
      <c r="G302" s="18"/>
    </row>
    <row r="303" spans="1:7" ht="12.75">
      <c r="A303" s="19">
        <f t="shared" si="100"/>
        <v>9.307944662121734</v>
      </c>
      <c r="B303" s="48">
        <f t="shared" si="96"/>
        <v>9.307944662121734</v>
      </c>
      <c r="C303" s="19">
        <f t="shared" si="97"/>
        <v>2.230868300227028</v>
      </c>
      <c r="D303" s="19">
        <f t="shared" si="101"/>
        <v>12.139029342182253</v>
      </c>
      <c r="E303" s="18"/>
      <c r="F303" s="18"/>
      <c r="G303" s="18"/>
    </row>
    <row r="304" spans="1:7" ht="12.75">
      <c r="A304" s="19">
        <f t="shared" si="100"/>
        <v>10.748324440166222</v>
      </c>
      <c r="B304" s="48">
        <f t="shared" si="96"/>
        <v>10.748324440166222</v>
      </c>
      <c r="C304" s="19">
        <f t="shared" si="97"/>
        <v>2.3747498763942505</v>
      </c>
      <c r="D304" s="19">
        <f t="shared" si="101"/>
        <v>12.427583466596847</v>
      </c>
      <c r="E304" s="18"/>
      <c r="F304" s="18"/>
      <c r="G304" s="18"/>
    </row>
    <row r="305" spans="1:7" ht="12.75">
      <c r="A305" s="19">
        <f t="shared" si="100"/>
        <v>12.20084679281462</v>
      </c>
      <c r="B305" s="48">
        <f t="shared" si="96"/>
        <v>12.20084679281462</v>
      </c>
      <c r="C305" s="19">
        <f t="shared" si="97"/>
        <v>2.5015053585776004</v>
      </c>
      <c r="D305" s="19">
        <f t="shared" si="101"/>
        <v>12.709175518693783</v>
      </c>
      <c r="E305" s="18"/>
      <c r="F305" s="18"/>
      <c r="G305" s="18"/>
    </row>
    <row r="306" spans="1:7" ht="12.75">
      <c r="A306" s="19">
        <f t="shared" si="100"/>
        <v>13.65350883596415</v>
      </c>
      <c r="B306" s="48">
        <f t="shared" si="96"/>
        <v>13.65350883596415</v>
      </c>
      <c r="C306" s="19">
        <f t="shared" si="97"/>
        <v>2.613996546177121</v>
      </c>
      <c r="D306" s="19">
        <f t="shared" si="101"/>
        <v>12.981950264470312</v>
      </c>
      <c r="E306" s="18"/>
      <c r="F306" s="18"/>
      <c r="G306" s="18"/>
    </row>
    <row r="307" spans="1:7" ht="12.75">
      <c r="A307" s="19">
        <f t="shared" si="100"/>
        <v>15.095992343811714</v>
      </c>
      <c r="B307" s="48">
        <f t="shared" si="96"/>
        <v>15.095992343811714</v>
      </c>
      <c r="C307" s="19">
        <f t="shared" si="97"/>
        <v>2.7144293008994347</v>
      </c>
      <c r="D307" s="19">
        <f t="shared" si="101"/>
        <v>13.244593535107745</v>
      </c>
      <c r="E307" s="18"/>
      <c r="F307" s="18"/>
      <c r="G307" s="18"/>
    </row>
    <row r="308" spans="1:7" ht="12.75">
      <c r="A308" s="19">
        <f t="shared" si="100"/>
        <v>16.5193570799094</v>
      </c>
      <c r="B308" s="48">
        <f t="shared" si="96"/>
        <v>16.5193570799094</v>
      </c>
      <c r="C308" s="19">
        <f t="shared" si="97"/>
        <v>2.8045328496544903</v>
      </c>
      <c r="D308" s="19">
        <f t="shared" si="101"/>
        <v>13.496197113684257</v>
      </c>
      <c r="E308" s="18"/>
      <c r="F308" s="18"/>
      <c r="G308" s="18"/>
    </row>
    <row r="309" spans="1:7" ht="12.75">
      <c r="A309" s="19">
        <f t="shared" si="100"/>
        <v>17.915792315582788</v>
      </c>
      <c r="B309" s="48">
        <f t="shared" si="96"/>
        <v>17.915792315582788</v>
      </c>
      <c r="C309" s="19">
        <f t="shared" si="97"/>
        <v>2.8856825761581275</v>
      </c>
      <c r="D309" s="19">
        <f t="shared" si="101"/>
        <v>13.736154301987069</v>
      </c>
      <c r="E309" s="18"/>
      <c r="F309" s="18"/>
      <c r="G309" s="18"/>
    </row>
    <row r="310" spans="1:7" ht="12.75">
      <c r="A310" s="19">
        <f t="shared" si="100"/>
        <v>19.27841887676784</v>
      </c>
      <c r="B310" s="48">
        <f aca="true" t="shared" si="102" ref="B310:B373">IF(A310&lt;$C$180,$C$180,A310)</f>
        <v>19.27841887676784</v>
      </c>
      <c r="C310" s="19">
        <f aca="true" t="shared" si="103" ref="C310:C373">LN(B310)</f>
        <v>2.958986277353123</v>
      </c>
      <c r="D310" s="19">
        <f t="shared" si="101"/>
        <v>13.964080414695285</v>
      </c>
      <c r="E310" s="18"/>
      <c r="F310" s="18"/>
      <c r="G310" s="18"/>
    </row>
    <row r="311" spans="1:7" ht="12.75">
      <c r="A311" s="19">
        <f t="shared" si="100"/>
        <v>20.60113295832983</v>
      </c>
      <c r="B311" s="48">
        <f t="shared" si="102"/>
        <v>20.60113295832983</v>
      </c>
      <c r="C311" s="19">
        <f t="shared" si="103"/>
        <v>3.0253460722603784</v>
      </c>
      <c r="D311" s="19">
        <f t="shared" si="101"/>
        <v>14.179752804999575</v>
      </c>
      <c r="E311" s="18"/>
      <c r="F311" s="18"/>
      <c r="G311" s="18"/>
    </row>
    <row r="312" spans="1:7" ht="12.75">
      <c r="A312" s="19">
        <f t="shared" si="100"/>
        <v>21.878483521819472</v>
      </c>
      <c r="B312" s="48">
        <f t="shared" si="102"/>
        <v>21.878483521819472</v>
      </c>
      <c r="C312" s="19">
        <f t="shared" si="103"/>
        <v>3.0855036662770137</v>
      </c>
      <c r="D312" s="19">
        <f t="shared" si="101"/>
        <v>14.383065868452851</v>
      </c>
      <c r="E312" s="18"/>
      <c r="F312" s="18"/>
      <c r="G312" s="18"/>
    </row>
    <row r="313" spans="1:7" ht="12.75">
      <c r="A313" s="19">
        <f t="shared" si="100"/>
        <v>23.105576273841613</v>
      </c>
      <c r="B313" s="48">
        <f t="shared" si="102"/>
        <v>23.105576273841613</v>
      </c>
      <c r="C313" s="19">
        <f t="shared" si="103"/>
        <v>3.140073985532148</v>
      </c>
      <c r="D313" s="19">
        <f t="shared" si="101"/>
        <v>14.573997387335883</v>
      </c>
      <c r="E313" s="18"/>
      <c r="F313" s="18"/>
      <c r="G313" s="18"/>
    </row>
    <row r="314" spans="1:7" ht="12.75">
      <c r="A314" s="19">
        <f t="shared" si="100"/>
        <v>24.27799850072075</v>
      </c>
      <c r="B314" s="48">
        <f t="shared" si="102"/>
        <v>24.27799850072075</v>
      </c>
      <c r="C314" s="19">
        <f t="shared" si="103"/>
        <v>3.189570528720966</v>
      </c>
      <c r="D314" s="19">
        <f t="shared" si="101"/>
        <v>14.752583397915188</v>
      </c>
      <c r="E314" s="18"/>
      <c r="F314" s="18"/>
      <c r="G314" s="18"/>
    </row>
    <row r="315" spans="1:7" ht="12.75">
      <c r="A315" s="19">
        <f t="shared" si="100"/>
        <v>25.39176019837259</v>
      </c>
      <c r="B315" s="48">
        <f t="shared" si="102"/>
        <v>25.39176019837259</v>
      </c>
      <c r="C315" s="19">
        <f t="shared" si="103"/>
        <v>3.2344247197560225</v>
      </c>
      <c r="D315" s="19">
        <f t="shared" si="101"/>
        <v>14.918899437450456</v>
      </c>
      <c r="E315" s="18"/>
      <c r="F315" s="18"/>
      <c r="G315" s="18"/>
    </row>
    <row r="316" spans="1:7" ht="12.75">
      <c r="A316" s="19">
        <f t="shared" si="100"/>
        <v>26.44324791533459</v>
      </c>
      <c r="B316" s="48">
        <f t="shared" si="102"/>
        <v>26.44324791533459</v>
      </c>
      <c r="C316" s="19">
        <f t="shared" si="103"/>
        <v>3.2750008484124713</v>
      </c>
      <c r="D316" s="19">
        <f t="shared" si="101"/>
        <v>15.073046557941394</v>
      </c>
      <c r="E316" s="18"/>
      <c r="F316" s="18"/>
      <c r="G316" s="18"/>
    </row>
    <row r="317" spans="1:7" ht="12.75">
      <c r="A317" s="19">
        <f t="shared" si="100"/>
        <v>27.429188517743178</v>
      </c>
      <c r="B317" s="48">
        <f t="shared" si="102"/>
        <v>27.429188517743178</v>
      </c>
      <c r="C317" s="19">
        <f t="shared" si="103"/>
        <v>3.3116077207621113</v>
      </c>
      <c r="D317" s="19">
        <f t="shared" si="101"/>
        <v>15.215140899616582</v>
      </c>
      <c r="E317" s="18"/>
      <c r="F317" s="18"/>
      <c r="G317" s="18"/>
    </row>
    <row r="318" spans="1:7" ht="12.75">
      <c r="A318" s="19">
        <f t="shared" si="100"/>
        <v>28.34662070928547</v>
      </c>
      <c r="B318" s="48">
        <f t="shared" si="102"/>
        <v>28.34662070928547</v>
      </c>
      <c r="C318" s="19">
        <f t="shared" si="103"/>
        <v>3.344507824101997</v>
      </c>
      <c r="D318" s="19">
        <f t="shared" si="101"/>
        <v>15.34530592344695</v>
      </c>
      <c r="E318" s="18"/>
      <c r="F318" s="18"/>
      <c r="G318" s="18"/>
    </row>
    <row r="319" spans="1:7" ht="12.75">
      <c r="A319" s="19">
        <f t="shared" si="100"/>
        <v>29.192872625569517</v>
      </c>
      <c r="B319" s="48">
        <f t="shared" si="102"/>
        <v>29.192872625569517</v>
      </c>
      <c r="C319" s="19">
        <f t="shared" si="103"/>
        <v>3.3739245913144438</v>
      </c>
      <c r="D319" s="19">
        <f t="shared" si="101"/>
        <v>15.463666631031373</v>
      </c>
      <c r="E319" s="18"/>
      <c r="F319" s="18"/>
      <c r="G319" s="18"/>
    </row>
    <row r="320" spans="1:7" ht="12.75">
      <c r="A320" s="19">
        <f t="shared" si="100"/>
        <v>29.96554419886356</v>
      </c>
      <c r="B320" s="48">
        <f t="shared" si="102"/>
        <v>29.96554419886356</v>
      </c>
      <c r="C320" s="19">
        <f t="shared" si="103"/>
        <v>3.4000481948953643</v>
      </c>
      <c r="D320" s="19">
        <f t="shared" si="101"/>
        <v>15.570345270760829</v>
      </c>
      <c r="E320" s="18"/>
      <c r="F320" s="18"/>
      <c r="G320" s="18"/>
    </row>
    <row r="321" spans="1:7" ht="12.75">
      <c r="A321" s="19">
        <f t="shared" si="100"/>
        <v>30.662493279853727</v>
      </c>
      <c r="B321" s="48">
        <f t="shared" si="102"/>
        <v>30.662493279853727</v>
      </c>
      <c r="C321" s="19">
        <f t="shared" si="103"/>
        <v>3.4230401904196013</v>
      </c>
      <c r="D321" s="19">
        <f t="shared" si="101"/>
        <v>15.665458155958055</v>
      </c>
      <c r="E321" s="18"/>
      <c r="F321" s="18"/>
      <c r="G321" s="18"/>
    </row>
    <row r="322" spans="1:7" ht="12.75">
      <c r="A322" s="19">
        <f t="shared" si="100"/>
        <v>31.28182472761779</v>
      </c>
      <c r="B322" s="48">
        <f t="shared" si="102"/>
        <v>31.28182472761779</v>
      </c>
      <c r="C322" s="19">
        <f t="shared" si="103"/>
        <v>3.4430372492575727</v>
      </c>
      <c r="D322" s="19">
        <f t="shared" si="101"/>
        <v>15.749113314978278</v>
      </c>
      <c r="E322" s="18"/>
      <c r="F322" s="18"/>
      <c r="G322" s="18"/>
    </row>
    <row r="323" spans="1:7" ht="12.75">
      <c r="A323" s="19">
        <f t="shared" si="100"/>
        <v>31.821881852940166</v>
      </c>
      <c r="B323" s="48">
        <f t="shared" si="102"/>
        <v>31.821881852940166</v>
      </c>
      <c r="C323" s="19">
        <f t="shared" si="103"/>
        <v>3.460154161730993</v>
      </c>
      <c r="D323" s="19">
        <f t="shared" si="101"/>
        <v>15.821408763507472</v>
      </c>
      <c r="E323" s="18"/>
      <c r="F323" s="18"/>
      <c r="G323" s="18"/>
    </row>
    <row r="324" spans="1:7" ht="12.75">
      <c r="A324" s="19">
        <f t="shared" si="100"/>
        <v>32.28123973546493</v>
      </c>
      <c r="B324" s="48">
        <f t="shared" si="102"/>
        <v>32.28123973546493</v>
      </c>
      <c r="C324" s="19">
        <f t="shared" si="103"/>
        <v>3.4744862483478167</v>
      </c>
      <c r="D324" s="19">
        <f t="shared" si="101"/>
        <v>15.882431241806497</v>
      </c>
      <c r="E324" s="18"/>
      <c r="F324" s="18"/>
      <c r="G324" s="18"/>
    </row>
    <row r="325" spans="1:7" ht="12.75">
      <c r="A325" s="19">
        <f t="shared" si="100"/>
        <v>32.65870004127816</v>
      </c>
      <c r="B325" s="48">
        <f t="shared" si="102"/>
        <v>32.65870004127816</v>
      </c>
      <c r="C325" s="19">
        <f t="shared" si="103"/>
        <v>3.4861112839724013</v>
      </c>
      <c r="D325" s="19">
        <f t="shared" si="101"/>
        <v>15.932255299086314</v>
      </c>
      <c r="E325" s="18"/>
      <c r="F325" s="18"/>
      <c r="G325" s="18"/>
    </row>
    <row r="326" spans="1:7" ht="12.75">
      <c r="A326" s="19">
        <f t="shared" si="100"/>
        <v>32.95328705144814</v>
      </c>
      <c r="B326" s="48">
        <f t="shared" si="102"/>
        <v>32.95328705144814</v>
      </c>
      <c r="C326" s="19">
        <f t="shared" si="103"/>
        <v>3.4950910147422323</v>
      </c>
      <c r="D326" s="19">
        <f t="shared" si="101"/>
        <v>15.970942637013817</v>
      </c>
      <c r="E326" s="18"/>
      <c r="F326" s="18"/>
      <c r="G326" s="18"/>
    </row>
    <row r="327" spans="1:7" ht="12.75">
      <c r="A327" s="19">
        <f t="shared" si="100"/>
        <v>33.16424467929527</v>
      </c>
      <c r="B327" s="48">
        <f t="shared" si="102"/>
        <v>33.16424467929527</v>
      </c>
      <c r="C327" s="19">
        <f t="shared" si="103"/>
        <v>3.5014723280851348</v>
      </c>
      <c r="D327" s="19">
        <f t="shared" si="101"/>
        <v>15.998541647100197</v>
      </c>
      <c r="E327" s="18"/>
      <c r="F327" s="18"/>
      <c r="G327" s="18"/>
    </row>
    <row r="328" spans="1:7" ht="12.75">
      <c r="A328" s="19">
        <f t="shared" si="100"/>
        <v>33.291034308944944</v>
      </c>
      <c r="B328" s="48">
        <f t="shared" si="102"/>
        <v>33.291034308944944</v>
      </c>
      <c r="C328" s="19">
        <f t="shared" si="103"/>
        <v>3.5052881207631867</v>
      </c>
      <c r="D328" s="19">
        <f t="shared" si="101"/>
        <v>16.015087094328617</v>
      </c>
      <c r="E328" s="18"/>
      <c r="F328" s="18"/>
      <c r="G328" s="18"/>
    </row>
    <row r="329" spans="1:7" ht="12.75">
      <c r="A329" s="19">
        <f t="shared" si="100"/>
        <v>33.333333332037924</v>
      </c>
      <c r="B329" s="48">
        <f t="shared" si="102"/>
        <v>33.333333332037924</v>
      </c>
      <c r="C329" s="19">
        <f t="shared" si="103"/>
        <v>3.5065578972811196</v>
      </c>
      <c r="D329" s="19">
        <f t="shared" si="101"/>
        <v>16.020599913110846</v>
      </c>
      <c r="E329" s="18"/>
      <c r="F329" s="18"/>
      <c r="G329" s="18"/>
    </row>
    <row r="330" spans="1:7" ht="12.75">
      <c r="A330" s="19">
        <f aca="true" t="shared" si="104" ref="A330:A366">F60</f>
        <v>5.8177641732252525E-05</v>
      </c>
      <c r="B330" s="48">
        <f t="shared" si="102"/>
        <v>1</v>
      </c>
      <c r="C330" s="19">
        <f t="shared" si="103"/>
        <v>0</v>
      </c>
      <c r="D330" s="19">
        <f aca="true" t="shared" si="105" ref="D330:D366">F101</f>
        <v>10.000015159724036</v>
      </c>
      <c r="E330" s="18"/>
      <c r="F330" s="18"/>
      <c r="G330" s="18"/>
    </row>
    <row r="331" spans="1:7" ht="12.75">
      <c r="A331" s="19">
        <f t="shared" si="104"/>
        <v>2.907959157689065</v>
      </c>
      <c r="B331" s="48">
        <f t="shared" si="102"/>
        <v>2.907959157689065</v>
      </c>
      <c r="C331" s="19">
        <f t="shared" si="103"/>
        <v>1.0674515147614556</v>
      </c>
      <c r="D331" s="19">
        <f t="shared" si="105"/>
        <v>10.72649864916286</v>
      </c>
      <c r="E331" s="18"/>
      <c r="F331" s="18"/>
      <c r="G331" s="18"/>
    </row>
    <row r="332" spans="1:7" ht="12.75">
      <c r="A332" s="19">
        <f t="shared" si="104"/>
        <v>5.810382849843876</v>
      </c>
      <c r="B332" s="48">
        <f t="shared" si="102"/>
        <v>5.810382849843876</v>
      </c>
      <c r="C332" s="19">
        <f t="shared" si="103"/>
        <v>1.7596464636745752</v>
      </c>
      <c r="D332" s="19">
        <f t="shared" si="105"/>
        <v>11.395666171438414</v>
      </c>
      <c r="E332" s="18"/>
      <c r="F332" s="18"/>
      <c r="G332" s="18"/>
    </row>
    <row r="333" spans="1:7" ht="12.75">
      <c r="A333" s="19">
        <f t="shared" si="104"/>
        <v>8.701746148003439</v>
      </c>
      <c r="B333" s="48">
        <f t="shared" si="102"/>
        <v>8.701746148003439</v>
      </c>
      <c r="C333" s="19">
        <f t="shared" si="103"/>
        <v>2.1635237121887116</v>
      </c>
      <c r="D333" s="19">
        <f t="shared" si="105"/>
        <v>12.01466255304358</v>
      </c>
      <c r="E333" s="18"/>
      <c r="F333" s="18"/>
      <c r="G333" s="18"/>
    </row>
    <row r="334" spans="1:7" ht="12.75">
      <c r="A334" s="19">
        <f t="shared" si="104"/>
        <v>11.576545177795357</v>
      </c>
      <c r="B334" s="48">
        <f t="shared" si="102"/>
        <v>11.576545177795357</v>
      </c>
      <c r="C334" s="19">
        <f t="shared" si="103"/>
        <v>2.4489810837450467</v>
      </c>
      <c r="D334" s="19">
        <f t="shared" si="105"/>
        <v>12.589262698868302</v>
      </c>
      <c r="E334" s="18"/>
      <c r="F334" s="18"/>
      <c r="G334" s="18"/>
    </row>
    <row r="335" spans="1:7" ht="12.75">
      <c r="A335" s="19">
        <f t="shared" si="104"/>
        <v>14.42930759587353</v>
      </c>
      <c r="B335" s="48">
        <f t="shared" si="102"/>
        <v>14.42930759587353</v>
      </c>
      <c r="C335" s="19">
        <f t="shared" si="103"/>
        <v>2.6692613879805793</v>
      </c>
      <c r="D335" s="19">
        <f t="shared" si="105"/>
        <v>13.124191737084274</v>
      </c>
      <c r="E335" s="18"/>
      <c r="F335" s="18"/>
      <c r="G335" s="18"/>
    </row>
    <row r="336" spans="1:7" ht="12.75">
      <c r="A336" s="19">
        <f t="shared" si="104"/>
        <v>17.254603006834717</v>
      </c>
      <c r="B336" s="48">
        <f t="shared" si="102"/>
        <v>17.254603006834717</v>
      </c>
      <c r="C336" s="19">
        <f t="shared" si="103"/>
        <v>2.8480789488575735</v>
      </c>
      <c r="D336" s="19">
        <f t="shared" si="105"/>
        <v>13.6233643618065</v>
      </c>
      <c r="E336" s="18"/>
      <c r="F336" s="18"/>
      <c r="G336" s="18"/>
    </row>
    <row r="337" spans="1:7" ht="12.75">
      <c r="A337" s="19">
        <f t="shared" si="104"/>
        <v>20.047053300284873</v>
      </c>
      <c r="B337" s="48">
        <f t="shared" si="102"/>
        <v>20.047053300284873</v>
      </c>
      <c r="C337" s="19">
        <f t="shared" si="103"/>
        <v>2.9980821753849476</v>
      </c>
      <c r="D337" s="19">
        <f t="shared" si="105"/>
        <v>14.090059395464543</v>
      </c>
      <c r="E337" s="18"/>
      <c r="F337" s="18"/>
      <c r="G337" s="18"/>
    </row>
    <row r="338" spans="1:7" ht="12.75">
      <c r="A338" s="19">
        <f t="shared" si="104"/>
        <v>22.80134288837791</v>
      </c>
      <c r="B338" s="48">
        <f t="shared" si="102"/>
        <v>22.80134288837791</v>
      </c>
      <c r="C338" s="19">
        <f t="shared" si="103"/>
        <v>3.126819432839006</v>
      </c>
      <c r="D338" s="19">
        <f t="shared" si="105"/>
        <v>14.527049534972022</v>
      </c>
      <c r="E338" s="18"/>
      <c r="F338" s="18"/>
      <c r="G338" s="18"/>
    </row>
    <row r="339" spans="1:7" ht="12.75">
      <c r="A339" s="19">
        <f t="shared" si="104"/>
        <v>25.51222882433932</v>
      </c>
      <c r="B339" s="48">
        <f t="shared" si="102"/>
        <v>25.51222882433932</v>
      </c>
      <c r="C339" s="19">
        <f t="shared" si="103"/>
        <v>3.2391578989501966</v>
      </c>
      <c r="D339" s="19">
        <f t="shared" si="105"/>
        <v>14.936699415685844</v>
      </c>
      <c r="E339" s="18"/>
      <c r="F339" s="18"/>
      <c r="G339" s="18"/>
    </row>
    <row r="340" spans="1:7" ht="12.75">
      <c r="A340" s="19">
        <f t="shared" si="104"/>
        <v>28.174550782713297</v>
      </c>
      <c r="B340" s="48">
        <f t="shared" si="102"/>
        <v>28.174550782713297</v>
      </c>
      <c r="C340" s="19">
        <f t="shared" si="103"/>
        <v>3.338419115973121</v>
      </c>
      <c r="D340" s="19">
        <f t="shared" si="105"/>
        <v>15.321040843604807</v>
      </c>
      <c r="E340" s="18"/>
      <c r="F340" s="18"/>
      <c r="G340" s="18"/>
    </row>
    <row r="341" spans="1:7" ht="12.75">
      <c r="A341" s="19">
        <f t="shared" si="104"/>
        <v>30.7832408823356</v>
      </c>
      <c r="B341" s="48">
        <f t="shared" si="102"/>
        <v>30.7832408823356</v>
      </c>
      <c r="C341" s="19">
        <f t="shared" si="103"/>
        <v>3.426970414691707</v>
      </c>
      <c r="D341" s="19">
        <f t="shared" si="105"/>
        <v>15.681831288504068</v>
      </c>
      <c r="E341" s="18"/>
      <c r="F341" s="18"/>
      <c r="G341" s="18"/>
    </row>
    <row r="342" spans="1:7" ht="12.75">
      <c r="A342" s="19">
        <f t="shared" si="104"/>
        <v>33.333333333333336</v>
      </c>
      <c r="B342" s="48">
        <f t="shared" si="102"/>
        <v>33.333333333333336</v>
      </c>
      <c r="C342" s="19">
        <f t="shared" si="103"/>
        <v>3.506557897319982</v>
      </c>
      <c r="D342" s="19">
        <f t="shared" si="105"/>
        <v>16.02059991327962</v>
      </c>
      <c r="E342" s="18"/>
      <c r="F342" s="18"/>
      <c r="G342" s="18"/>
    </row>
    <row r="343" spans="1:7" ht="12.75">
      <c r="A343" s="19">
        <f t="shared" si="104"/>
        <v>35.81997388978825</v>
      </c>
      <c r="B343" s="48">
        <f t="shared" si="102"/>
        <v>35.81997388978825</v>
      </c>
      <c r="C343" s="19">
        <f t="shared" si="103"/>
        <v>3.578505667703999</v>
      </c>
      <c r="D343" s="19">
        <f t="shared" si="105"/>
        <v>16.33868419166027</v>
      </c>
      <c r="E343" s="18"/>
      <c r="F343" s="18"/>
      <c r="G343" s="18"/>
    </row>
    <row r="344" spans="1:7" ht="12.75">
      <c r="A344" s="19">
        <f t="shared" si="104"/>
        <v>38.23842909006974</v>
      </c>
      <c r="B344" s="48">
        <f t="shared" si="102"/>
        <v>38.23842909006974</v>
      </c>
      <c r="C344" s="19">
        <f t="shared" si="103"/>
        <v>3.6438410070587794</v>
      </c>
      <c r="D344" s="19">
        <f t="shared" si="105"/>
        <v>16.637259327545838</v>
      </c>
      <c r="E344" s="18"/>
      <c r="F344" s="18"/>
      <c r="G344" s="18"/>
    </row>
    <row r="345" spans="1:7" ht="12.75">
      <c r="A345" s="19">
        <f t="shared" si="104"/>
        <v>40.584095267248046</v>
      </c>
      <c r="B345" s="48">
        <f t="shared" si="102"/>
        <v>40.584095267248046</v>
      </c>
      <c r="C345" s="19">
        <f t="shared" si="103"/>
        <v>3.703376247670663</v>
      </c>
      <c r="D345" s="19">
        <f t="shared" si="105"/>
        <v>16.9173621038717</v>
      </c>
      <c r="E345" s="18"/>
      <c r="F345" s="18"/>
      <c r="G345" s="18"/>
    </row>
    <row r="346" spans="1:7" ht="12.75">
      <c r="A346" s="19">
        <f t="shared" si="104"/>
        <v>42.85250731243596</v>
      </c>
      <c r="B346" s="48">
        <f t="shared" si="102"/>
        <v>42.85250731243596</v>
      </c>
      <c r="C346" s="19">
        <f t="shared" si="103"/>
        <v>3.7577641570410525</v>
      </c>
      <c r="D346" s="19">
        <f t="shared" si="105"/>
        <v>17.179910373991174</v>
      </c>
      <c r="E346" s="18"/>
      <c r="F346" s="18"/>
      <c r="G346" s="18"/>
    </row>
    <row r="347" spans="1:7" ht="12.75">
      <c r="A347" s="19">
        <f t="shared" si="104"/>
        <v>45.03934717437735</v>
      </c>
      <c r="B347" s="48">
        <f t="shared" si="102"/>
        <v>45.03934717437735</v>
      </c>
      <c r="C347" s="19">
        <f t="shared" si="103"/>
        <v>3.8075364893742005</v>
      </c>
      <c r="D347" s="19">
        <f t="shared" si="105"/>
        <v>17.425719110216</v>
      </c>
      <c r="E347" s="18"/>
      <c r="F347" s="18"/>
      <c r="G347" s="18"/>
    </row>
    <row r="348" spans="1:7" ht="12.75">
      <c r="A348" s="19">
        <f t="shared" si="104"/>
        <v>47.14045207910317</v>
      </c>
      <c r="B348" s="48">
        <f t="shared" si="102"/>
        <v>47.14045207910317</v>
      </c>
      <c r="C348" s="19">
        <f t="shared" si="103"/>
        <v>3.8531314875999545</v>
      </c>
      <c r="D348" s="19">
        <f t="shared" si="105"/>
        <v>17.65551370675726</v>
      </c>
      <c r="E348" s="18"/>
      <c r="F348" s="18"/>
      <c r="G348" s="18"/>
    </row>
    <row r="349" spans="1:7" ht="12.75">
      <c r="A349" s="19">
        <f t="shared" si="104"/>
        <v>49.15182245400828</v>
      </c>
      <c r="B349" s="48">
        <f t="shared" si="102"/>
        <v>49.15182245400828</v>
      </c>
      <c r="C349" s="19">
        <f t="shared" si="103"/>
        <v>3.894913925336234</v>
      </c>
      <c r="D349" s="19">
        <f t="shared" si="105"/>
        <v>17.869941073949917</v>
      </c>
      <c r="E349" s="18"/>
      <c r="F349" s="18"/>
      <c r="G349" s="18"/>
    </row>
    <row r="350" spans="1:7" ht="12.75">
      <c r="A350" s="19">
        <f t="shared" si="104"/>
        <v>51.06962954126521</v>
      </c>
      <c r="B350" s="48">
        <f t="shared" si="102"/>
        <v>51.06962954126521</v>
      </c>
      <c r="C350" s="19">
        <f t="shared" si="103"/>
        <v>3.9331899866928706</v>
      </c>
      <c r="D350" s="19">
        <f t="shared" si="105"/>
        <v>18.069578941006657</v>
      </c>
      <c r="E350" s="18"/>
      <c r="F350" s="18"/>
      <c r="G350" s="18"/>
    </row>
    <row r="351" spans="1:7" ht="12.75">
      <c r="A351" s="19">
        <f t="shared" si="104"/>
        <v>52.89022268608235</v>
      </c>
      <c r="B351" s="48">
        <f t="shared" si="102"/>
        <v>52.89022268608235</v>
      </c>
      <c r="C351" s="19">
        <f t="shared" si="103"/>
        <v>3.968218495431709</v>
      </c>
      <c r="D351" s="19">
        <f t="shared" si="105"/>
        <v>18.254943694340803</v>
      </c>
      <c r="E351" s="18"/>
      <c r="F351" s="18"/>
      <c r="G351" s="18"/>
    </row>
    <row r="352" spans="1:7" ht="12.75">
      <c r="A352" s="19">
        <f t="shared" si="104"/>
        <v>54.610136285932796</v>
      </c>
      <c r="B352" s="48">
        <f t="shared" si="102"/>
        <v>54.610136285932796</v>
      </c>
      <c r="C352" s="19">
        <f t="shared" si="103"/>
        <v>4.0002195117832295</v>
      </c>
      <c r="D352" s="19">
        <f t="shared" si="105"/>
        <v>18.426497009804706</v>
      </c>
      <c r="E352" s="18"/>
      <c r="F352" s="18"/>
      <c r="G352" s="18"/>
    </row>
    <row r="353" spans="1:7" ht="12.75">
      <c r="A353" s="19">
        <f t="shared" si="104"/>
        <v>56.226096387525715</v>
      </c>
      <c r="B353" s="48">
        <f t="shared" si="102"/>
        <v>56.226096387525715</v>
      </c>
      <c r="C353" s="19">
        <f t="shared" si="103"/>
        <v>4.029380997655714</v>
      </c>
      <c r="D353" s="19">
        <f t="shared" si="105"/>
        <v>18.584651484388264</v>
      </c>
      <c r="E353" s="18"/>
      <c r="F353" s="18"/>
      <c r="G353" s="18"/>
    </row>
    <row r="354" spans="1:7" ht="12.75">
      <c r="A354" s="19">
        <f t="shared" si="104"/>
        <v>57.73502691896258</v>
      </c>
      <c r="B354" s="48">
        <f t="shared" si="102"/>
        <v>57.73502691896258</v>
      </c>
      <c r="C354" s="19">
        <f t="shared" si="103"/>
        <v>4.055864041654036</v>
      </c>
      <c r="D354" s="19">
        <f t="shared" si="105"/>
        <v>18.729775431973405</v>
      </c>
      <c r="E354" s="18"/>
      <c r="F354" s="18"/>
      <c r="G354" s="18"/>
    </row>
    <row r="355" spans="1:7" ht="12.75">
      <c r="A355" s="19">
        <f t="shared" si="104"/>
        <v>59.134055545214814</v>
      </c>
      <c r="B355" s="48">
        <f t="shared" si="102"/>
        <v>59.134055545214814</v>
      </c>
      <c r="C355" s="19">
        <f t="shared" si="103"/>
        <v>4.079806994411506</v>
      </c>
      <c r="D355" s="19">
        <f t="shared" si="105"/>
        <v>18.862196975713598</v>
      </c>
      <c r="E355" s="18"/>
      <c r="F355" s="18"/>
      <c r="G355" s="18"/>
    </row>
    <row r="356" spans="1:7" ht="12.75">
      <c r="A356" s="19">
        <f t="shared" si="104"/>
        <v>60.42051913577666</v>
      </c>
      <c r="B356" s="48">
        <f t="shared" si="102"/>
        <v>60.42051913577666</v>
      </c>
      <c r="C356" s="19">
        <f t="shared" si="103"/>
        <v>4.101328768039731</v>
      </c>
      <c r="D356" s="19">
        <f t="shared" si="105"/>
        <v>18.98220754435118</v>
      </c>
      <c r="E356" s="18"/>
      <c r="F356" s="18"/>
      <c r="G356" s="18"/>
    </row>
    <row r="357" spans="1:7" ht="12.75">
      <c r="A357" s="19">
        <f t="shared" si="104"/>
        <v>61.59196883408579</v>
      </c>
      <c r="B357" s="48">
        <f t="shared" si="102"/>
        <v>61.59196883408579</v>
      </c>
      <c r="C357" s="19">
        <f t="shared" si="103"/>
        <v>4.12053148596974</v>
      </c>
      <c r="D357" s="19">
        <f t="shared" si="105"/>
        <v>19.090064859707397</v>
      </c>
      <c r="E357" s="18"/>
      <c r="F357" s="18"/>
      <c r="G357" s="18"/>
    </row>
    <row r="358" spans="1:7" ht="12.75">
      <c r="A358" s="19">
        <f t="shared" si="104"/>
        <v>62.64617471906058</v>
      </c>
      <c r="B358" s="48">
        <f t="shared" si="102"/>
        <v>62.64617471906058</v>
      </c>
      <c r="C358" s="19">
        <f t="shared" si="103"/>
        <v>4.137502621522028</v>
      </c>
      <c r="D358" s="19">
        <f t="shared" si="105"/>
        <v>19.185995486488366</v>
      </c>
      <c r="E358" s="18"/>
      <c r="F358" s="18"/>
      <c r="G358" s="18"/>
    </row>
    <row r="359" spans="1:7" ht="12.75">
      <c r="A359" s="19">
        <f t="shared" si="104"/>
        <v>63.58113004988183</v>
      </c>
      <c r="B359" s="48">
        <f t="shared" si="102"/>
        <v>63.58113004988183</v>
      </c>
      <c r="C359" s="19">
        <f t="shared" si="103"/>
        <v>4.152316728993814</v>
      </c>
      <c r="D359" s="19">
        <f t="shared" si="105"/>
        <v>19.2701970025469</v>
      </c>
      <c r="E359" s="18"/>
      <c r="F359" s="18"/>
      <c r="G359" s="18"/>
    </row>
    <row r="360" spans="1:7" ht="12.75">
      <c r="A360" s="19">
        <f t="shared" si="104"/>
        <v>64.3950550859379</v>
      </c>
      <c r="B360" s="48">
        <f t="shared" si="102"/>
        <v>64.3950550859379</v>
      </c>
      <c r="C360" s="19">
        <f t="shared" si="103"/>
        <v>4.1650368457823905</v>
      </c>
      <c r="D360" s="19">
        <f t="shared" si="105"/>
        <v>19.342839837140097</v>
      </c>
      <c r="E360" s="18"/>
      <c r="F360" s="18"/>
      <c r="G360" s="18"/>
    </row>
    <row r="361" spans="1:7" ht="12.75">
      <c r="A361" s="19">
        <f t="shared" si="104"/>
        <v>65.08640047466226</v>
      </c>
      <c r="B361" s="48">
        <f t="shared" si="102"/>
        <v>65.08640047466226</v>
      </c>
      <c r="C361" s="19">
        <f t="shared" si="103"/>
        <v>4.175715625312524</v>
      </c>
      <c r="D361" s="19">
        <f t="shared" si="105"/>
        <v>19.404068816000294</v>
      </c>
      <c r="E361" s="18"/>
      <c r="F361" s="18"/>
      <c r="G361" s="18"/>
    </row>
    <row r="362" spans="1:7" ht="12.75">
      <c r="A362" s="19">
        <f t="shared" si="104"/>
        <v>65.65385020081388</v>
      </c>
      <c r="B362" s="48">
        <f t="shared" si="102"/>
        <v>65.65385020081388</v>
      </c>
      <c r="C362" s="19">
        <f t="shared" si="103"/>
        <v>4.184396246413941</v>
      </c>
      <c r="D362" s="19">
        <f t="shared" si="105"/>
        <v>19.454004444784378</v>
      </c>
      <c r="E362" s="18"/>
      <c r="F362" s="18"/>
      <c r="G362" s="18"/>
    </row>
    <row r="363" spans="1:7" ht="12.75">
      <c r="A363" s="19">
        <f t="shared" si="104"/>
        <v>66.0963240915874</v>
      </c>
      <c r="B363" s="48">
        <f t="shared" si="102"/>
        <v>66.0963240915874</v>
      </c>
      <c r="C363" s="19">
        <f t="shared" si="103"/>
        <v>4.1911131339888446</v>
      </c>
      <c r="D363" s="19">
        <f t="shared" si="105"/>
        <v>19.492743956363125</v>
      </c>
      <c r="E363" s="18"/>
      <c r="F363" s="18"/>
      <c r="G363" s="18"/>
    </row>
    <row r="364" spans="1:7" ht="12.75">
      <c r="A364" s="19">
        <f t="shared" si="104"/>
        <v>66.41297987278298</v>
      </c>
      <c r="B364" s="48">
        <f t="shared" si="102"/>
        <v>66.41297987278298</v>
      </c>
      <c r="C364" s="19">
        <f t="shared" si="103"/>
        <v>4.195892517390452</v>
      </c>
      <c r="D364" s="19">
        <f t="shared" si="105"/>
        <v>19.52036214220457</v>
      </c>
      <c r="E364" s="18"/>
      <c r="F364" s="18"/>
      <c r="G364" s="18"/>
    </row>
    <row r="365" spans="1:7" ht="12.75">
      <c r="A365" s="19">
        <f t="shared" si="104"/>
        <v>66.60321477212418</v>
      </c>
      <c r="B365" s="48">
        <f t="shared" si="102"/>
        <v>66.60321477212418</v>
      </c>
      <c r="C365" s="19">
        <f t="shared" si="103"/>
        <v>4.198752846233106</v>
      </c>
      <c r="D365" s="19">
        <f t="shared" si="105"/>
        <v>19.536911983588368</v>
      </c>
      <c r="E365" s="18"/>
      <c r="F365" s="18"/>
      <c r="G365" s="18"/>
    </row>
    <row r="366" spans="1:7" ht="12.75">
      <c r="A366" s="19">
        <f t="shared" si="104"/>
        <v>66.66666666483378</v>
      </c>
      <c r="B366" s="48">
        <f t="shared" si="102"/>
        <v>66.66666666483378</v>
      </c>
      <c r="C366" s="19">
        <f t="shared" si="103"/>
        <v>4.199705077852434</v>
      </c>
      <c r="D366" s="19">
        <f t="shared" si="105"/>
        <v>19.542425094234048</v>
      </c>
      <c r="E366" s="18"/>
      <c r="F366" s="18"/>
      <c r="G366" s="18"/>
    </row>
    <row r="367" spans="1:7" ht="12.75">
      <c r="A367" s="19">
        <f aca="true" t="shared" si="106" ref="A367:A403">G60</f>
        <v>33.333333333190126</v>
      </c>
      <c r="B367" s="48">
        <f t="shared" si="102"/>
        <v>33.333333333190126</v>
      </c>
      <c r="C367" s="19">
        <f t="shared" si="103"/>
        <v>3.5065578973156852</v>
      </c>
      <c r="D367" s="19">
        <f aca="true" t="shared" si="107" ref="D367:D403">G101</f>
        <v>16.020599913260966</v>
      </c>
      <c r="E367" s="18"/>
      <c r="F367" s="18"/>
      <c r="G367" s="18"/>
    </row>
    <row r="368" spans="1:7" ht="12.75">
      <c r="A368" s="19">
        <f t="shared" si="106"/>
        <v>33.709615867786745</v>
      </c>
      <c r="B368" s="48">
        <f t="shared" si="102"/>
        <v>33.709615867786745</v>
      </c>
      <c r="C368" s="19">
        <f t="shared" si="103"/>
        <v>3.517783133980413</v>
      </c>
      <c r="D368" s="19">
        <f t="shared" si="107"/>
        <v>16.069487305167172</v>
      </c>
      <c r="E368" s="18"/>
      <c r="F368" s="18"/>
      <c r="G368" s="18"/>
    </row>
    <row r="369" spans="1:7" ht="12.75">
      <c r="A369" s="19">
        <f t="shared" si="106"/>
        <v>34.788989946820834</v>
      </c>
      <c r="B369" s="48">
        <f t="shared" si="102"/>
        <v>34.788989946820834</v>
      </c>
      <c r="C369" s="19">
        <f t="shared" si="103"/>
        <v>3.5493009558829707</v>
      </c>
      <c r="D369" s="19">
        <f t="shared" si="107"/>
        <v>16.2082141134826</v>
      </c>
      <c r="E369" s="18"/>
      <c r="F369" s="18"/>
      <c r="G369" s="18"/>
    </row>
    <row r="370" spans="1:7" ht="12.75">
      <c r="A370" s="19">
        <f t="shared" si="106"/>
        <v>36.449445966204365</v>
      </c>
      <c r="B370" s="48">
        <f t="shared" si="102"/>
        <v>36.449445966204365</v>
      </c>
      <c r="C370" s="19">
        <f t="shared" si="103"/>
        <v>3.5959262585093645</v>
      </c>
      <c r="D370" s="19">
        <f t="shared" si="107"/>
        <v>16.41739034401705</v>
      </c>
      <c r="E370" s="18"/>
      <c r="F370" s="18"/>
      <c r="G370" s="18"/>
    </row>
    <row r="371" spans="1:7" ht="12.75">
      <c r="A371" s="19">
        <f t="shared" si="106"/>
        <v>38.548219974375044</v>
      </c>
      <c r="B371" s="48">
        <f t="shared" si="102"/>
        <v>38.548219974375044</v>
      </c>
      <c r="C371" s="19">
        <f t="shared" si="103"/>
        <v>3.6519099244782858</v>
      </c>
      <c r="D371" s="19">
        <f t="shared" si="107"/>
        <v>16.674774160872</v>
      </c>
      <c r="E371" s="18"/>
      <c r="F371" s="18"/>
      <c r="G371" s="18"/>
    </row>
    <row r="372" spans="1:7" ht="12.75">
      <c r="A372" s="19">
        <f t="shared" si="106"/>
        <v>40.95833508038989</v>
      </c>
      <c r="B372" s="48">
        <f t="shared" si="102"/>
        <v>40.95833508038989</v>
      </c>
      <c r="C372" s="19">
        <f t="shared" si="103"/>
        <v>3.7125553324537037</v>
      </c>
      <c r="D372" s="19">
        <f t="shared" si="107"/>
        <v>16.9612273279272</v>
      </c>
      <c r="E372" s="18"/>
      <c r="F372" s="18"/>
      <c r="G372" s="18"/>
    </row>
    <row r="373" spans="1:7" ht="12.75">
      <c r="A373" s="19">
        <f t="shared" si="106"/>
        <v>43.58059921401065</v>
      </c>
      <c r="B373" s="48">
        <f t="shared" si="102"/>
        <v>43.58059921401065</v>
      </c>
      <c r="C373" s="19">
        <f t="shared" si="103"/>
        <v>3.7746120791697817</v>
      </c>
      <c r="D373" s="19">
        <f t="shared" si="107"/>
        <v>17.262525435378866</v>
      </c>
      <c r="E373" s="18"/>
      <c r="F373" s="18"/>
      <c r="G373" s="18"/>
    </row>
    <row r="374" spans="1:7" ht="12.75">
      <c r="A374" s="19">
        <f t="shared" si="106"/>
        <v>46.34164428779506</v>
      </c>
      <c r="B374" s="48">
        <f aca="true" t="shared" si="108" ref="B374:B437">IF(A374&lt;$C$180,$C$180,A374)</f>
        <v>46.34164428779506</v>
      </c>
      <c r="C374" s="19">
        <f aca="true" t="shared" si="109" ref="C374:C437">LN(B374)</f>
        <v>3.836041001495027</v>
      </c>
      <c r="D374" s="19">
        <f t="shared" si="107"/>
        <v>17.568864097642056</v>
      </c>
      <c r="E374" s="18"/>
      <c r="F374" s="18"/>
      <c r="G374" s="18"/>
    </row>
    <row r="375" spans="1:7" ht="12.75">
      <c r="A375" s="19">
        <f t="shared" si="106"/>
        <v>49.18788487951735</v>
      </c>
      <c r="B375" s="48">
        <f t="shared" si="108"/>
        <v>49.18788487951735</v>
      </c>
      <c r="C375" s="19">
        <f t="shared" si="109"/>
        <v>3.89564735088942</v>
      </c>
      <c r="D375" s="19">
        <f t="shared" si="107"/>
        <v>17.873737706109587</v>
      </c>
      <c r="E375" s="18"/>
      <c r="F375" s="18"/>
      <c r="G375" s="18"/>
    </row>
    <row r="376" spans="1:7" ht="12.75">
      <c r="A376" s="19">
        <f t="shared" si="106"/>
        <v>52.07977874617689</v>
      </c>
      <c r="B376" s="48">
        <f t="shared" si="108"/>
        <v>52.07977874617689</v>
      </c>
      <c r="C376" s="19">
        <f t="shared" si="109"/>
        <v>3.9527767495459916</v>
      </c>
      <c r="D376" s="19">
        <f t="shared" si="107"/>
        <v>18.172916013246684</v>
      </c>
      <c r="E376" s="18"/>
      <c r="F376" s="18"/>
      <c r="G376" s="18"/>
    </row>
    <row r="377" spans="1:7" ht="12.75">
      <c r="A377" s="19">
        <f t="shared" si="106"/>
        <v>54.987493190755536</v>
      </c>
      <c r="B377" s="48">
        <f t="shared" si="108"/>
        <v>54.987493190755536</v>
      </c>
      <c r="C377" s="19">
        <f t="shared" si="109"/>
        <v>4.007105762842242</v>
      </c>
      <c r="D377" s="19">
        <f t="shared" si="107"/>
        <v>18.46368758678127</v>
      </c>
      <c r="E377" s="18"/>
      <c r="F377" s="18"/>
      <c r="G377" s="18"/>
    </row>
    <row r="378" spans="1:7" ht="12.75">
      <c r="A378" s="19">
        <f t="shared" si="106"/>
        <v>57.887894894457574</v>
      </c>
      <c r="B378" s="48">
        <f t="shared" si="108"/>
        <v>57.887894894457574</v>
      </c>
      <c r="C378" s="19">
        <f t="shared" si="109"/>
        <v>4.058508293540589</v>
      </c>
      <c r="D378" s="19">
        <f t="shared" si="107"/>
        <v>18.744343402494067</v>
      </c>
      <c r="E378" s="18"/>
      <c r="F378" s="18"/>
      <c r="G378" s="18"/>
    </row>
    <row r="379" spans="1:7" ht="12.75">
      <c r="A379" s="19">
        <f t="shared" si="106"/>
        <v>60.762521851076514</v>
      </c>
      <c r="B379" s="48">
        <f t="shared" si="108"/>
        <v>60.762521851076514</v>
      </c>
      <c r="C379" s="19">
        <f t="shared" si="109"/>
        <v>4.1069731819860165</v>
      </c>
      <c r="D379" s="19">
        <f t="shared" si="107"/>
        <v>19.01383496778764</v>
      </c>
      <c r="E379" s="18"/>
      <c r="F379" s="18"/>
      <c r="G379" s="18"/>
    </row>
    <row r="380" spans="1:7" ht="12.75">
      <c r="A380" s="19">
        <f t="shared" si="106"/>
        <v>63.596226348976145</v>
      </c>
      <c r="B380" s="48">
        <f t="shared" si="108"/>
        <v>63.596226348976145</v>
      </c>
      <c r="C380" s="19">
        <f t="shared" si="109"/>
        <v>4.152554134450142</v>
      </c>
      <c r="D380" s="19">
        <f t="shared" si="107"/>
        <v>19.271549892216314</v>
      </c>
      <c r="E380" s="18"/>
      <c r="F380" s="18"/>
      <c r="G380" s="18"/>
    </row>
    <row r="381" spans="1:7" ht="12.75">
      <c r="A381" s="19">
        <f t="shared" si="106"/>
        <v>66.37626299063831</v>
      </c>
      <c r="B381" s="48">
        <f t="shared" si="108"/>
        <v>66.37626299063831</v>
      </c>
      <c r="C381" s="19">
        <f t="shared" si="109"/>
        <v>4.195339507488616</v>
      </c>
      <c r="D381" s="19">
        <f t="shared" si="107"/>
        <v>19.517164254606087</v>
      </c>
      <c r="E381" s="18"/>
      <c r="F381" s="18"/>
      <c r="G381" s="18"/>
    </row>
    <row r="382" spans="1:7" ht="12.75">
      <c r="A382" s="19">
        <f t="shared" si="106"/>
        <v>69.09166986904498</v>
      </c>
      <c r="B382" s="48">
        <f t="shared" si="108"/>
        <v>69.09166986904498</v>
      </c>
      <c r="C382" s="19">
        <f t="shared" si="109"/>
        <v>4.235434171683876</v>
      </c>
      <c r="D382" s="19">
        <f t="shared" si="107"/>
        <v>19.75054481846633</v>
      </c>
      <c r="E382" s="18"/>
      <c r="F382" s="18"/>
      <c r="G382" s="18"/>
    </row>
    <row r="383" spans="1:7" ht="12.75">
      <c r="A383" s="19">
        <f t="shared" si="106"/>
        <v>71.73284369232682</v>
      </c>
      <c r="B383" s="48">
        <f t="shared" si="108"/>
        <v>71.73284369232682</v>
      </c>
      <c r="C383" s="19">
        <f t="shared" si="109"/>
        <v>4.272948713745761</v>
      </c>
      <c r="D383" s="19">
        <f t="shared" si="107"/>
        <v>19.971683697502115</v>
      </c>
      <c r="E383" s="18"/>
      <c r="F383" s="18"/>
      <c r="G383" s="18"/>
    </row>
    <row r="384" spans="1:7" ht="12.75">
      <c r="A384" s="19">
        <f t="shared" si="106"/>
        <v>74.29124448393938</v>
      </c>
      <c r="B384" s="48">
        <f t="shared" si="108"/>
        <v>74.29124448393938</v>
      </c>
      <c r="C384" s="19">
        <f t="shared" si="109"/>
        <v>4.307993104725377</v>
      </c>
      <c r="D384" s="19">
        <f t="shared" si="107"/>
        <v>20.18065431124867</v>
      </c>
      <c r="E384" s="18"/>
      <c r="F384" s="18"/>
      <c r="G384" s="18"/>
    </row>
    <row r="385" spans="1:7" ht="12.75">
      <c r="A385" s="19">
        <f t="shared" si="106"/>
        <v>76.75918792439982</v>
      </c>
      <c r="B385" s="48">
        <f t="shared" si="108"/>
        <v>76.75918792439982</v>
      </c>
      <c r="C385" s="19">
        <f t="shared" si="109"/>
        <v>4.340673091672383</v>
      </c>
      <c r="D385" s="19">
        <f t="shared" si="107"/>
        <v>20.37758144897535</v>
      </c>
      <c r="E385" s="18"/>
      <c r="F385" s="18"/>
      <c r="G385" s="18"/>
    </row>
    <row r="386" spans="1:7" ht="12.75">
      <c r="A386" s="19">
        <f t="shared" si="106"/>
        <v>79.12969776189377</v>
      </c>
      <c r="B386" s="48">
        <f t="shared" si="108"/>
        <v>79.12969776189377</v>
      </c>
      <c r="C386" s="19">
        <f t="shared" si="109"/>
        <v>4.37108825010027</v>
      </c>
      <c r="D386" s="19">
        <f t="shared" si="107"/>
        <v>20.5626207824655</v>
      </c>
      <c r="E386" s="18"/>
      <c r="F386" s="18"/>
      <c r="G386" s="18"/>
    </row>
    <row r="387" spans="1:7" ht="12.75">
      <c r="A387" s="19">
        <f t="shared" si="106"/>
        <v>81.39639994281174</v>
      </c>
      <c r="B387" s="48">
        <f t="shared" si="108"/>
        <v>81.39639994281174</v>
      </c>
      <c r="C387" s="19">
        <f t="shared" si="109"/>
        <v>4.399331045283679</v>
      </c>
      <c r="D387" s="19">
        <f t="shared" si="107"/>
        <v>20.735944773142663</v>
      </c>
      <c r="E387" s="18"/>
      <c r="F387" s="18"/>
      <c r="G387" s="18"/>
    </row>
    <row r="388" spans="1:7" ht="12.75">
      <c r="A388" s="19">
        <f t="shared" si="106"/>
        <v>83.55344608870828</v>
      </c>
      <c r="B388" s="48">
        <f t="shared" si="108"/>
        <v>83.55344608870828</v>
      </c>
      <c r="C388" s="19">
        <f t="shared" si="109"/>
        <v>4.425486500016171</v>
      </c>
      <c r="D388" s="19">
        <f t="shared" si="107"/>
        <v>20.89773294829758</v>
      </c>
      <c r="E388" s="18"/>
      <c r="F388" s="18"/>
      <c r="G388" s="18"/>
    </row>
    <row r="389" spans="1:7" ht="12.75">
      <c r="A389" s="19">
        <f t="shared" si="106"/>
        <v>85.59545786113061</v>
      </c>
      <c r="B389" s="48">
        <f t="shared" si="108"/>
        <v>85.59545786113061</v>
      </c>
      <c r="C389" s="19">
        <f t="shared" si="109"/>
        <v>4.449632219369869</v>
      </c>
      <c r="D389" s="19">
        <f t="shared" si="107"/>
        <v>21.04816518815415</v>
      </c>
      <c r="E389" s="18"/>
      <c r="F389" s="18"/>
      <c r="G389" s="18"/>
    </row>
    <row r="390" spans="1:7" ht="12.75">
      <c r="A390" s="19">
        <f t="shared" si="106"/>
        <v>87.51748635315144</v>
      </c>
      <c r="B390" s="48">
        <f t="shared" si="108"/>
        <v>87.51748635315144</v>
      </c>
      <c r="C390" s="19">
        <f t="shared" si="109"/>
        <v>4.471838617433426</v>
      </c>
      <c r="D390" s="19">
        <f t="shared" si="107"/>
        <v>21.187417102648503</v>
      </c>
      <c r="E390" s="18"/>
      <c r="F390" s="18"/>
      <c r="G390" s="18"/>
    </row>
    <row r="391" spans="1:7" ht="12.75">
      <c r="A391" s="19">
        <f t="shared" si="106"/>
        <v>89.31498239234458</v>
      </c>
      <c r="B391" s="48">
        <f t="shared" si="108"/>
        <v>89.31498239234458</v>
      </c>
      <c r="C391" s="19">
        <f t="shared" si="109"/>
        <v>4.49216924975975</v>
      </c>
      <c r="D391" s="19">
        <f t="shared" si="107"/>
        <v>21.31565686663285</v>
      </c>
      <c r="E391" s="18"/>
      <c r="F391" s="18"/>
      <c r="G391" s="18"/>
    </row>
    <row r="392" spans="1:7" ht="12.75">
      <c r="A392" s="19">
        <f t="shared" si="106"/>
        <v>90.98377482901785</v>
      </c>
      <c r="B392" s="48">
        <f t="shared" si="108"/>
        <v>90.98377482901785</v>
      </c>
      <c r="C392" s="19">
        <f t="shared" si="109"/>
        <v>4.510681192037547</v>
      </c>
      <c r="D392" s="19">
        <f t="shared" si="107"/>
        <v>21.4330430765962</v>
      </c>
      <c r="E392" s="18"/>
      <c r="F392" s="18"/>
      <c r="G392" s="18"/>
    </row>
    <row r="393" spans="1:7" ht="12.75">
      <c r="A393" s="19">
        <f t="shared" si="106"/>
        <v>92.52005470393833</v>
      </c>
      <c r="B393" s="48">
        <f t="shared" si="108"/>
        <v>92.52005470393833</v>
      </c>
      <c r="C393" s="19">
        <f t="shared" si="109"/>
        <v>4.52742542862915</v>
      </c>
      <c r="D393" s="19">
        <f t="shared" si="107"/>
        <v>21.53972332379894</v>
      </c>
      <c r="E393" s="18"/>
      <c r="F393" s="18"/>
      <c r="G393" s="18"/>
    </row>
    <row r="394" spans="1:7" ht="12.75">
      <c r="A394" s="19">
        <f t="shared" si="106"/>
        <v>93.92036376309224</v>
      </c>
      <c r="B394" s="48">
        <f t="shared" si="108"/>
        <v>93.92036376309224</v>
      </c>
      <c r="C394" s="19">
        <f t="shared" si="109"/>
        <v>4.542447229188685</v>
      </c>
      <c r="D394" s="19">
        <f t="shared" si="107"/>
        <v>21.635833269029266</v>
      </c>
      <c r="E394" s="18"/>
      <c r="F394" s="18"/>
      <c r="G394" s="18"/>
    </row>
    <row r="395" spans="1:7" ht="12.75">
      <c r="A395" s="19">
        <f t="shared" si="106"/>
        <v>95.18158619266742</v>
      </c>
      <c r="B395" s="48">
        <f t="shared" si="108"/>
        <v>95.18158619266742</v>
      </c>
      <c r="C395" s="19">
        <f t="shared" si="109"/>
        <v>4.555786500742875</v>
      </c>
      <c r="D395" s="19">
        <f t="shared" si="107"/>
        <v>21.721496066680167</v>
      </c>
      <c r="E395" s="18"/>
      <c r="F395" s="18"/>
      <c r="G395" s="18"/>
    </row>
    <row r="396" spans="1:7" ht="12.75">
      <c r="A396" s="19">
        <f t="shared" si="106"/>
        <v>96.30094273801524</v>
      </c>
      <c r="B396" s="48">
        <f t="shared" si="108"/>
        <v>96.30094273801524</v>
      </c>
      <c r="C396" s="19">
        <f t="shared" si="109"/>
        <v>4.567478108351336</v>
      </c>
      <c r="D396" s="19">
        <f t="shared" si="107"/>
        <v>21.796822029484936</v>
      </c>
      <c r="E396" s="18"/>
      <c r="F396" s="18"/>
      <c r="G396" s="18"/>
    </row>
    <row r="397" spans="1:7" ht="12.75">
      <c r="A397" s="19">
        <f t="shared" si="106"/>
        <v>97.27598658104905</v>
      </c>
      <c r="B397" s="48">
        <f t="shared" si="108"/>
        <v>97.27598658104905</v>
      </c>
      <c r="C397" s="19">
        <f t="shared" si="109"/>
        <v>4.577552161004219</v>
      </c>
      <c r="D397" s="19">
        <f t="shared" si="107"/>
        <v>21.86190845598789</v>
      </c>
      <c r="E397" s="18"/>
      <c r="F397" s="18"/>
      <c r="G397" s="18"/>
    </row>
    <row r="398" spans="1:7" ht="12.75">
      <c r="A398" s="19">
        <f t="shared" si="106"/>
        <v>98.10460050526521</v>
      </c>
      <c r="B398" s="48">
        <f t="shared" si="108"/>
        <v>98.10460050526521</v>
      </c>
      <c r="C398" s="19">
        <f t="shared" si="109"/>
        <v>4.586034261549868</v>
      </c>
      <c r="D398" s="19">
        <f t="shared" si="107"/>
        <v>21.916839564657614</v>
      </c>
      <c r="E398" s="18"/>
      <c r="F398" s="18"/>
      <c r="G398" s="18"/>
    </row>
    <row r="399" spans="1:7" ht="12.75">
      <c r="A399" s="19">
        <f t="shared" si="106"/>
        <v>98.78499499271177</v>
      </c>
      <c r="B399" s="48">
        <f t="shared" si="108"/>
        <v>98.78499499271177</v>
      </c>
      <c r="C399" s="19">
        <f t="shared" si="109"/>
        <v>4.592945720676616</v>
      </c>
      <c r="D399" s="19">
        <f t="shared" si="107"/>
        <v>21.96168649418025</v>
      </c>
      <c r="E399" s="18"/>
      <c r="F399" s="18"/>
      <c r="G399" s="18"/>
    </row>
    <row r="400" spans="1:7" ht="12.75">
      <c r="A400" s="19">
        <f t="shared" si="106"/>
        <v>99.31570698419256</v>
      </c>
      <c r="B400" s="48">
        <f t="shared" si="108"/>
        <v>99.31570698419256</v>
      </c>
      <c r="C400" s="19">
        <f t="shared" si="109"/>
        <v>4.598303735623947</v>
      </c>
      <c r="D400" s="19">
        <f t="shared" si="107"/>
        <v>21.996507340758615</v>
      </c>
      <c r="E400" s="18"/>
      <c r="F400" s="18"/>
      <c r="G400" s="18"/>
    </row>
    <row r="401" spans="1:7" ht="12.75">
      <c r="A401" s="19">
        <f t="shared" si="106"/>
        <v>99.6955991007995</v>
      </c>
      <c r="B401" s="48">
        <f t="shared" si="108"/>
        <v>99.6955991007995</v>
      </c>
      <c r="C401" s="19">
        <f t="shared" si="109"/>
        <v>4.602121534577278</v>
      </c>
      <c r="D401" s="19">
        <f t="shared" si="107"/>
        <v>22.02134721147811</v>
      </c>
      <c r="E401" s="18"/>
      <c r="F401" s="18"/>
      <c r="G401" s="18"/>
    </row>
    <row r="402" spans="1:7" ht="12.75">
      <c r="A402" s="19">
        <f t="shared" si="106"/>
        <v>99.92385917728612</v>
      </c>
      <c r="B402" s="48">
        <f t="shared" si="108"/>
        <v>99.92385917728612</v>
      </c>
      <c r="C402" s="19">
        <f t="shared" si="109"/>
        <v>4.604408487742484</v>
      </c>
      <c r="D402" s="19">
        <f t="shared" si="107"/>
        <v>22.03623827889034</v>
      </c>
      <c r="E402" s="18"/>
      <c r="F402" s="18"/>
      <c r="G402" s="18"/>
    </row>
    <row r="403" spans="1:7" ht="12.75">
      <c r="A403" s="19">
        <f t="shared" si="106"/>
        <v>99.99999999805634</v>
      </c>
      <c r="B403" s="48">
        <f t="shared" si="108"/>
        <v>99.99999999805634</v>
      </c>
      <c r="C403" s="19">
        <f t="shared" si="109"/>
        <v>4.605170185968655</v>
      </c>
      <c r="D403" s="19">
        <f t="shared" si="107"/>
        <v>22.04119982643263</v>
      </c>
      <c r="E403" s="18"/>
      <c r="F403" s="18"/>
      <c r="G403" s="18"/>
    </row>
    <row r="404" spans="1:7" ht="12.75">
      <c r="A404" s="19">
        <f aca="true" t="shared" si="110" ref="A404:A440">H60</f>
        <v>66.66666666632948</v>
      </c>
      <c r="B404" s="48">
        <f t="shared" si="108"/>
        <v>66.66666666632948</v>
      </c>
      <c r="C404" s="19">
        <f t="shared" si="109"/>
        <v>4.199705077874869</v>
      </c>
      <c r="D404" s="19">
        <f aca="true" t="shared" si="111" ref="D404:D440">H101</f>
        <v>19.542425094363963</v>
      </c>
      <c r="E404" s="18"/>
      <c r="F404" s="18"/>
      <c r="G404" s="18"/>
    </row>
    <row r="405" spans="1:7" ht="12.75">
      <c r="A405" s="19">
        <f t="shared" si="110"/>
        <v>66.91939538348569</v>
      </c>
      <c r="B405" s="48">
        <f t="shared" si="108"/>
        <v>66.91939538348569</v>
      </c>
      <c r="C405" s="19">
        <f t="shared" si="109"/>
        <v>4.203488841162771</v>
      </c>
      <c r="D405" s="19">
        <f t="shared" si="111"/>
        <v>19.564349139295846</v>
      </c>
      <c r="E405" s="18"/>
      <c r="F405" s="18"/>
      <c r="G405" s="18"/>
    </row>
    <row r="406" spans="1:7" ht="12.75">
      <c r="A406" s="19">
        <f t="shared" si="110"/>
        <v>67.66454666514895</v>
      </c>
      <c r="B406" s="48">
        <f t="shared" si="108"/>
        <v>67.66454666514895</v>
      </c>
      <c r="C406" s="19">
        <f t="shared" si="109"/>
        <v>4.2145623598111905</v>
      </c>
      <c r="D406" s="19">
        <f t="shared" si="111"/>
        <v>19.62867025031862</v>
      </c>
      <c r="E406" s="18"/>
      <c r="F406" s="18"/>
      <c r="G406" s="18"/>
    </row>
    <row r="407" spans="1:7" ht="12.75">
      <c r="A407" s="19">
        <f t="shared" si="110"/>
        <v>68.86573943198782</v>
      </c>
      <c r="B407" s="48">
        <f t="shared" si="108"/>
        <v>68.86573943198782</v>
      </c>
      <c r="C407" s="19">
        <f t="shared" si="109"/>
        <v>4.2321588037252535</v>
      </c>
      <c r="D407" s="19">
        <f t="shared" si="111"/>
        <v>19.731364205135968</v>
      </c>
      <c r="E407" s="18"/>
      <c r="F407" s="18"/>
      <c r="G407" s="18"/>
    </row>
    <row r="408" spans="1:7" ht="12.75">
      <c r="A408" s="19">
        <f t="shared" si="110"/>
        <v>70.47016017163745</v>
      </c>
      <c r="B408" s="48">
        <f t="shared" si="108"/>
        <v>70.47016017163745</v>
      </c>
      <c r="C408" s="19">
        <f t="shared" si="109"/>
        <v>4.255189360241662</v>
      </c>
      <c r="D408" s="19">
        <f t="shared" si="111"/>
        <v>19.866664493042837</v>
      </c>
      <c r="E408" s="18"/>
      <c r="F408" s="18"/>
      <c r="G408" s="18"/>
    </row>
    <row r="409" spans="1:7" ht="12.75">
      <c r="A409" s="19">
        <f t="shared" si="110"/>
        <v>72.4168457970792</v>
      </c>
      <c r="B409" s="48">
        <f t="shared" si="108"/>
        <v>72.4168457970792</v>
      </c>
      <c r="C409" s="19">
        <f t="shared" si="109"/>
        <v>4.28243894908187</v>
      </c>
      <c r="D409" s="19">
        <f t="shared" si="111"/>
        <v>20.028047328390887</v>
      </c>
      <c r="E409" s="18"/>
      <c r="F409" s="18"/>
      <c r="G409" s="18"/>
    </row>
    <row r="410" spans="1:7" ht="12.75">
      <c r="A410" s="19">
        <f t="shared" si="110"/>
        <v>74.6437891642492</v>
      </c>
      <c r="B410" s="48">
        <f t="shared" si="108"/>
        <v>74.6437891642492</v>
      </c>
      <c r="C410" s="19">
        <f t="shared" si="109"/>
        <v>4.312727321116692</v>
      </c>
      <c r="D410" s="19">
        <f t="shared" si="111"/>
        <v>20.209060088293693</v>
      </c>
      <c r="E410" s="18"/>
      <c r="F410" s="18"/>
      <c r="G410" s="18"/>
    </row>
    <row r="411" spans="1:7" ht="12.75">
      <c r="A411" s="19">
        <f t="shared" si="110"/>
        <v>77.09267294398144</v>
      </c>
      <c r="B411" s="48">
        <f t="shared" si="108"/>
        <v>77.09267294398144</v>
      </c>
      <c r="C411" s="19">
        <f t="shared" si="109"/>
        <v>4.345008242901356</v>
      </c>
      <c r="D411" s="19">
        <f t="shared" si="111"/>
        <v>20.40385240513111</v>
      </c>
      <c r="E411" s="18"/>
      <c r="F411" s="18"/>
      <c r="G411" s="18"/>
    </row>
    <row r="412" spans="1:7" ht="12.75">
      <c r="A412" s="19">
        <f t="shared" si="110"/>
        <v>79.71127621718576</v>
      </c>
      <c r="B412" s="48">
        <f t="shared" si="108"/>
        <v>79.71127621718576</v>
      </c>
      <c r="C412" s="19">
        <f t="shared" si="109"/>
        <v>4.378411059065465</v>
      </c>
      <c r="D412" s="19">
        <f t="shared" si="111"/>
        <v>20.607422257604348</v>
      </c>
      <c r="E412" s="18"/>
      <c r="F412" s="18"/>
      <c r="G412" s="18"/>
    </row>
    <row r="413" spans="1:7" ht="12.75">
      <c r="A413" s="19">
        <f t="shared" si="110"/>
        <v>82.45419194026336</v>
      </c>
      <c r="B413" s="48">
        <f t="shared" si="108"/>
        <v>82.45419194026336</v>
      </c>
      <c r="C413" s="19">
        <f t="shared" si="109"/>
        <v>4.412242889923779</v>
      </c>
      <c r="D413" s="19">
        <f t="shared" si="111"/>
        <v>20.815660531500303</v>
      </c>
      <c r="E413" s="18"/>
      <c r="F413" s="18"/>
      <c r="G413" s="18"/>
    </row>
    <row r="414" spans="1:7" ht="12.75">
      <c r="A414" s="19">
        <f t="shared" si="110"/>
        <v>85.28255599091014</v>
      </c>
      <c r="B414" s="48">
        <f t="shared" si="108"/>
        <v>85.28255599091014</v>
      </c>
      <c r="C414" s="19">
        <f t="shared" si="109"/>
        <v>4.445969931719213</v>
      </c>
      <c r="D414" s="19">
        <f t="shared" si="111"/>
        <v>21.02528248096615</v>
      </c>
      <c r="E414" s="18"/>
      <c r="F414" s="18"/>
      <c r="G414" s="18"/>
    </row>
    <row r="415" spans="1:7" ht="12.75">
      <c r="A415" s="19">
        <f t="shared" si="110"/>
        <v>88.16331554699914</v>
      </c>
      <c r="B415" s="48">
        <f t="shared" si="108"/>
        <v>88.16331554699914</v>
      </c>
      <c r="C415" s="19">
        <f t="shared" si="109"/>
        <v>4.479190952989163</v>
      </c>
      <c r="D415" s="19">
        <f t="shared" si="111"/>
        <v>21.233711082240255</v>
      </c>
      <c r="E415" s="18"/>
      <c r="F415" s="18"/>
      <c r="G415" s="18"/>
    </row>
    <row r="416" spans="1:7" ht="12.75">
      <c r="A416" s="19">
        <f t="shared" si="110"/>
        <v>91.06836025229589</v>
      </c>
      <c r="B416" s="48">
        <f t="shared" si="108"/>
        <v>91.06836025229589</v>
      </c>
      <c r="C416" s="19">
        <f t="shared" si="109"/>
        <v>4.511610436062362</v>
      </c>
      <c r="D416" s="19">
        <f t="shared" si="111"/>
        <v>21.438950950667184</v>
      </c>
      <c r="E416" s="18"/>
      <c r="F416" s="18"/>
      <c r="G416" s="18"/>
    </row>
    <row r="417" spans="1:7" ht="12.75">
      <c r="A417" s="19">
        <f t="shared" si="110"/>
        <v>93.97368433859498</v>
      </c>
      <c r="B417" s="48">
        <f t="shared" si="108"/>
        <v>93.97368433859498</v>
      </c>
      <c r="C417" s="19">
        <f t="shared" si="109"/>
        <v>4.5430147892308765</v>
      </c>
      <c r="D417" s="19">
        <f t="shared" si="111"/>
        <v>21.639471981636195</v>
      </c>
      <c r="E417" s="18"/>
      <c r="F417" s="18"/>
      <c r="G417" s="18"/>
    </row>
    <row r="418" spans="1:7" ht="12.75">
      <c r="A418" s="19">
        <f t="shared" si="110"/>
        <v>96.85865135429012</v>
      </c>
      <c r="B418" s="48">
        <f t="shared" si="108"/>
        <v>96.85865135429012</v>
      </c>
      <c r="C418" s="19">
        <f t="shared" si="109"/>
        <v>4.573252713218125</v>
      </c>
      <c r="D418" s="19">
        <f t="shared" si="111"/>
        <v>21.834110045843424</v>
      </c>
      <c r="E418" s="18"/>
      <c r="F418" s="18"/>
      <c r="G418" s="18"/>
    </row>
    <row r="419" spans="1:7" ht="12.75">
      <c r="A419" s="19">
        <f t="shared" si="110"/>
        <v>99.70538082648551</v>
      </c>
      <c r="B419" s="48">
        <f t="shared" si="108"/>
        <v>99.70538082648551</v>
      </c>
      <c r="C419" s="19">
        <f t="shared" si="109"/>
        <v>4.602219645686836</v>
      </c>
      <c r="D419" s="19">
        <f t="shared" si="111"/>
        <v>22.021985868533214</v>
      </c>
      <c r="E419" s="18"/>
      <c r="F419" s="18"/>
      <c r="G419" s="18"/>
    </row>
    <row r="420" spans="1:7" ht="12.75">
      <c r="A420" s="19">
        <f t="shared" si="110"/>
        <v>102.49825129783225</v>
      </c>
      <c r="B420" s="48">
        <f t="shared" si="108"/>
        <v>102.49825129783225</v>
      </c>
      <c r="C420" s="19">
        <f t="shared" si="109"/>
        <v>4.6298457379239775</v>
      </c>
      <c r="D420" s="19">
        <f t="shared" si="111"/>
        <v>22.202440439690626</v>
      </c>
      <c r="E420" s="18"/>
      <c r="F420" s="18"/>
      <c r="G420" s="18"/>
    </row>
    <row r="421" spans="1:7" ht="12.75">
      <c r="A421" s="19">
        <f t="shared" si="110"/>
        <v>105.22350442020233</v>
      </c>
      <c r="B421" s="48">
        <f t="shared" si="108"/>
        <v>105.22350442020233</v>
      </c>
      <c r="C421" s="19">
        <f t="shared" si="109"/>
        <v>4.656086701395278</v>
      </c>
      <c r="D421" s="19">
        <f t="shared" si="111"/>
        <v>22.37498435433363</v>
      </c>
      <c r="E421" s="18"/>
      <c r="F421" s="18"/>
      <c r="G421" s="18"/>
    </row>
    <row r="422" spans="1:7" ht="12.75">
      <c r="A422" s="19">
        <f t="shared" si="110"/>
        <v>107.86893258332636</v>
      </c>
      <c r="B422" s="48">
        <f t="shared" si="108"/>
        <v>107.86893258332636</v>
      </c>
      <c r="C422" s="19">
        <f t="shared" si="109"/>
        <v>4.680916902939531</v>
      </c>
      <c r="D422" s="19">
        <f t="shared" si="111"/>
        <v>22.539258414998727</v>
      </c>
      <c r="E422" s="18"/>
      <c r="F422" s="18"/>
      <c r="G422" s="18"/>
    </row>
    <row r="423" spans="1:7" ht="12.75">
      <c r="A423" s="19">
        <f t="shared" si="110"/>
        <v>110.42363371030564</v>
      </c>
      <c r="B423" s="48">
        <f t="shared" si="108"/>
        <v>110.42363371030564</v>
      </c>
      <c r="C423" s="19">
        <f t="shared" si="109"/>
        <v>4.704324184395454</v>
      </c>
      <c r="D423" s="19">
        <f t="shared" si="111"/>
        <v>22.69500312514472</v>
      </c>
      <c r="E423" s="18"/>
      <c r="F423" s="18"/>
      <c r="G423" s="18"/>
    </row>
    <row r="424" spans="1:7" ht="12.75">
      <c r="A424" s="19">
        <f t="shared" si="110"/>
        <v>112.8778192143499</v>
      </c>
      <c r="B424" s="48">
        <f t="shared" si="108"/>
        <v>112.8778192143499</v>
      </c>
      <c r="C424" s="19">
        <f t="shared" si="109"/>
        <v>4.726305987853593</v>
      </c>
      <c r="D424" s="19">
        <f t="shared" si="111"/>
        <v>22.842035105679585</v>
      </c>
      <c r="E424" s="18"/>
      <c r="F424" s="18"/>
      <c r="G424" s="18"/>
    </row>
    <row r="425" spans="1:7" ht="12.75">
      <c r="A425" s="19">
        <f t="shared" si="110"/>
        <v>115.22266366810817</v>
      </c>
      <c r="B425" s="48">
        <f t="shared" si="108"/>
        <v>115.22266366810817</v>
      </c>
      <c r="C425" s="19">
        <f t="shared" si="109"/>
        <v>4.746866462142452</v>
      </c>
      <c r="D425" s="19">
        <f t="shared" si="111"/>
        <v>22.98022886169232</v>
      </c>
      <c r="E425" s="18"/>
      <c r="F425" s="18"/>
      <c r="G425" s="18"/>
    </row>
    <row r="426" spans="1:7" ht="12.75">
      <c r="A426" s="19">
        <f t="shared" si="110"/>
        <v>117.45018706341183</v>
      </c>
      <c r="B426" s="48">
        <f t="shared" si="108"/>
        <v>117.45018706341183</v>
      </c>
      <c r="C426" s="19">
        <f t="shared" si="109"/>
        <v>4.7660143038104374</v>
      </c>
      <c r="D426" s="19">
        <f t="shared" si="111"/>
        <v>23.109502668854986</v>
      </c>
      <c r="E426" s="18"/>
      <c r="F426" s="18"/>
      <c r="G426" s="18"/>
    </row>
    <row r="427" spans="1:7" ht="12.75">
      <c r="A427" s="19">
        <f t="shared" si="110"/>
        <v>119.55316249733585</v>
      </c>
      <c r="B427" s="48">
        <f t="shared" si="108"/>
        <v>119.55316249733585</v>
      </c>
      <c r="C427" s="19">
        <f t="shared" si="109"/>
        <v>4.783761146898957</v>
      </c>
      <c r="D427" s="19">
        <f t="shared" si="111"/>
        <v>23.229807628639904</v>
      </c>
      <c r="E427" s="18"/>
      <c r="F427" s="18"/>
      <c r="G427" s="18"/>
    </row>
    <row r="428" spans="1:7" ht="12.75">
      <c r="A428" s="19">
        <f t="shared" si="110"/>
        <v>121.52504370215304</v>
      </c>
      <c r="B428" s="48">
        <f t="shared" si="108"/>
        <v>121.52504370215304</v>
      </c>
      <c r="C428" s="19">
        <f t="shared" si="109"/>
        <v>4.800120362545962</v>
      </c>
      <c r="D428" s="19">
        <f t="shared" si="111"/>
        <v>23.341119162564308</v>
      </c>
      <c r="E428" s="18"/>
      <c r="F428" s="18"/>
      <c r="G428" s="18"/>
    </row>
    <row r="429" spans="1:7" ht="12.75">
      <c r="A429" s="19">
        <f t="shared" si="110"/>
        <v>123.35990808523766</v>
      </c>
      <c r="B429" s="48">
        <f t="shared" si="108"/>
        <v>123.35990808523766</v>
      </c>
      <c r="C429" s="19">
        <f t="shared" si="109"/>
        <v>4.815106164721013</v>
      </c>
      <c r="D429" s="19">
        <f t="shared" si="111"/>
        <v>23.443430387144648</v>
      </c>
      <c r="E429" s="18"/>
      <c r="F429" s="18"/>
      <c r="G429" s="18"/>
    </row>
    <row r="430" spans="1:7" ht="12.75">
      <c r="A430" s="19">
        <f t="shared" si="110"/>
        <v>125.0524119178057</v>
      </c>
      <c r="B430" s="48">
        <f t="shared" si="108"/>
        <v>125.0524119178057</v>
      </c>
      <c r="C430" s="19">
        <f t="shared" si="109"/>
        <v>4.828732944765019</v>
      </c>
      <c r="D430" s="19">
        <f t="shared" si="111"/>
        <v>23.53674694282794</v>
      </c>
      <c r="E430" s="18"/>
      <c r="F430" s="18"/>
      <c r="G430" s="18"/>
    </row>
    <row r="431" spans="1:7" ht="12.75">
      <c r="A431" s="19">
        <f t="shared" si="110"/>
        <v>126.5977550643938</v>
      </c>
      <c r="B431" s="48">
        <f t="shared" si="108"/>
        <v>126.5977550643938</v>
      </c>
      <c r="C431" s="19">
        <f t="shared" si="109"/>
        <v>4.841014777044116</v>
      </c>
      <c r="D431" s="19">
        <f t="shared" si="111"/>
        <v>23.621082950586793</v>
      </c>
      <c r="E431" s="18"/>
      <c r="F431" s="18"/>
      <c r="G431" s="18"/>
    </row>
    <row r="432" spans="1:7" ht="12.75">
      <c r="A432" s="19">
        <f t="shared" si="110"/>
        <v>127.99165322637413</v>
      </c>
      <c r="B432" s="48">
        <f t="shared" si="108"/>
        <v>127.99165322637413</v>
      </c>
      <c r="C432" s="19">
        <f t="shared" si="109"/>
        <v>4.851965052624455</v>
      </c>
      <c r="D432" s="19">
        <f t="shared" si="111"/>
        <v>23.69645784633849</v>
      </c>
      <c r="E432" s="18"/>
      <c r="F432" s="18"/>
      <c r="G432" s="18"/>
    </row>
    <row r="433" spans="1:7" ht="12.75">
      <c r="A433" s="19">
        <f t="shared" si="110"/>
        <v>129.2303161219023</v>
      </c>
      <c r="B433" s="48">
        <f t="shared" si="108"/>
        <v>129.2303161219023</v>
      </c>
      <c r="C433" s="19">
        <f t="shared" si="109"/>
        <v>4.861596208730056</v>
      </c>
      <c r="D433" s="19">
        <f t="shared" si="111"/>
        <v>23.762893901607573</v>
      </c>
      <c r="E433" s="18"/>
      <c r="F433" s="18"/>
      <c r="G433" s="18"/>
    </row>
    <row r="434" spans="1:7" ht="12.75">
      <c r="A434" s="19">
        <f t="shared" si="110"/>
        <v>130.31043037254702</v>
      </c>
      <c r="B434" s="48">
        <f t="shared" si="108"/>
        <v>130.31043037254702</v>
      </c>
      <c r="C434" s="19">
        <f t="shared" si="109"/>
        <v>4.869919529833788</v>
      </c>
      <c r="D434" s="19">
        <f t="shared" si="111"/>
        <v>23.82041428333482</v>
      </c>
      <c r="E434" s="18"/>
      <c r="F434" s="18"/>
      <c r="G434" s="18"/>
    </row>
    <row r="435" spans="1:7" ht="12.75">
      <c r="A435" s="19">
        <f t="shared" si="110"/>
        <v>131.2291461375966</v>
      </c>
      <c r="B435" s="48">
        <f t="shared" si="108"/>
        <v>131.2291461375966</v>
      </c>
      <c r="C435" s="19">
        <f t="shared" si="109"/>
        <v>4.876945002277232</v>
      </c>
      <c r="D435" s="19">
        <f t="shared" si="111"/>
        <v>23.869041539836687</v>
      </c>
      <c r="E435" s="18"/>
      <c r="F435" s="18"/>
      <c r="G435" s="18"/>
    </row>
    <row r="436" spans="1:7" ht="12.75">
      <c r="A436" s="19">
        <f t="shared" si="110"/>
        <v>131.98406674922296</v>
      </c>
      <c r="B436" s="48">
        <f t="shared" si="108"/>
        <v>131.98406674922296</v>
      </c>
      <c r="C436" s="19">
        <f t="shared" si="109"/>
        <v>4.882681208855481</v>
      </c>
      <c r="D436" s="19">
        <f t="shared" si="111"/>
        <v>23.908796426214295</v>
      </c>
      <c r="E436" s="18"/>
      <c r="F436" s="18"/>
      <c r="G436" s="18"/>
    </row>
    <row r="437" spans="1:7" ht="12.75">
      <c r="A437" s="19">
        <f t="shared" si="110"/>
        <v>132.573240769563</v>
      </c>
      <c r="B437" s="48">
        <f t="shared" si="108"/>
        <v>132.573240769563</v>
      </c>
      <c r="C437" s="19">
        <f t="shared" si="109"/>
        <v>4.8871352532354555</v>
      </c>
      <c r="D437" s="19">
        <f t="shared" si="111"/>
        <v>23.93969700295081</v>
      </c>
      <c r="E437" s="18"/>
      <c r="F437" s="18"/>
      <c r="G437" s="18"/>
    </row>
    <row r="438" spans="1:7" ht="12.75">
      <c r="A438" s="19">
        <f t="shared" si="110"/>
        <v>132.99515602525713</v>
      </c>
      <c r="B438" s="48">
        <f aca="true" t="shared" si="112" ref="B438:B501">IF(A438&lt;$C$180,$C$180,A438)</f>
        <v>132.99515602525713</v>
      </c>
      <c r="C438" s="19">
        <f aca="true" t="shared" si="113" ref="C438:C501">LN(B438)</f>
        <v>4.89031270669577</v>
      </c>
      <c r="D438" s="19">
        <f t="shared" si="111"/>
        <v>23.961757957501767</v>
      </c>
      <c r="E438" s="18"/>
      <c r="F438" s="18"/>
      <c r="G438" s="18"/>
    </row>
    <row r="439" spans="1:7" ht="12.75">
      <c r="A439" s="19">
        <f t="shared" si="110"/>
        <v>133.24873528455691</v>
      </c>
      <c r="B439" s="48">
        <f t="shared" si="112"/>
        <v>133.24873528455691</v>
      </c>
      <c r="C439" s="19">
        <f t="shared" si="113"/>
        <v>4.892217571703027</v>
      </c>
      <c r="D439" s="19">
        <f t="shared" si="111"/>
        <v>23.974990111508166</v>
      </c>
      <c r="E439" s="18"/>
      <c r="F439" s="18"/>
      <c r="G439" s="18"/>
    </row>
    <row r="440" spans="1:7" ht="12.75">
      <c r="A440" s="19">
        <f t="shared" si="110"/>
        <v>133.3333333315363</v>
      </c>
      <c r="B440" s="48">
        <f t="shared" si="112"/>
        <v>133.3333333315363</v>
      </c>
      <c r="C440" s="19">
        <f t="shared" si="113"/>
        <v>4.8928522584263945</v>
      </c>
      <c r="D440" s="19">
        <f t="shared" si="111"/>
        <v>23.979400086626722</v>
      </c>
      <c r="E440" s="18"/>
      <c r="F440" s="18"/>
      <c r="G440" s="18"/>
    </row>
    <row r="441" spans="1:7" ht="12.75">
      <c r="A441" s="19">
        <f aca="true" t="shared" si="114" ref="A441:A477">I60</f>
        <v>99.99999999629956</v>
      </c>
      <c r="B441" s="48">
        <f t="shared" si="112"/>
        <v>99.99999999629956</v>
      </c>
      <c r="C441" s="19">
        <f t="shared" si="113"/>
        <v>4.605170185951087</v>
      </c>
      <c r="D441" s="19">
        <f aca="true" t="shared" si="115" ref="D441:D477">I101</f>
        <v>22.041199826318184</v>
      </c>
      <c r="E441" s="18"/>
      <c r="F441" s="18"/>
      <c r="G441" s="18"/>
    </row>
    <row r="442" spans="1:7" ht="12.75">
      <c r="A442" s="19">
        <f t="shared" si="114"/>
        <v>100.21096061774723</v>
      </c>
      <c r="B442" s="48">
        <f t="shared" si="112"/>
        <v>100.21096061774723</v>
      </c>
      <c r="C442" s="19">
        <f t="shared" si="113"/>
        <v>4.607277570071066</v>
      </c>
      <c r="D442" s="19">
        <f t="shared" si="115"/>
        <v>22.05493182083717</v>
      </c>
      <c r="E442" s="18"/>
      <c r="F442" s="18"/>
      <c r="G442" s="18"/>
    </row>
    <row r="443" spans="1:7" ht="12.75">
      <c r="A443" s="19">
        <f t="shared" si="114"/>
        <v>100.83700789930901</v>
      </c>
      <c r="B443" s="48">
        <f t="shared" si="112"/>
        <v>100.83700789930901</v>
      </c>
      <c r="C443" s="19">
        <f t="shared" si="113"/>
        <v>4.613505430115412</v>
      </c>
      <c r="D443" s="19">
        <f t="shared" si="115"/>
        <v>22.095555580568206</v>
      </c>
      <c r="E443" s="18"/>
      <c r="F443" s="18"/>
      <c r="G443" s="18"/>
    </row>
    <row r="444" spans="1:7" ht="12.75">
      <c r="A444" s="19">
        <f t="shared" si="114"/>
        <v>101.85847052373158</v>
      </c>
      <c r="B444" s="48">
        <f t="shared" si="112"/>
        <v>101.85847052373158</v>
      </c>
      <c r="C444" s="19">
        <f t="shared" si="113"/>
        <v>4.6235843058688735</v>
      </c>
      <c r="D444" s="19">
        <f t="shared" si="115"/>
        <v>22.161432351424555</v>
      </c>
      <c r="E444" s="18"/>
      <c r="F444" s="18"/>
      <c r="G444" s="18"/>
    </row>
    <row r="445" spans="1:7" ht="12.75">
      <c r="A445" s="19">
        <f t="shared" si="114"/>
        <v>103.24510302022001</v>
      </c>
      <c r="B445" s="48">
        <f t="shared" si="112"/>
        <v>103.24510302022001</v>
      </c>
      <c r="C445" s="19">
        <f t="shared" si="113"/>
        <v>4.6371058023407885</v>
      </c>
      <c r="D445" s="19">
        <f t="shared" si="115"/>
        <v>22.250067820408127</v>
      </c>
      <c r="E445" s="18"/>
      <c r="F445" s="18"/>
      <c r="G445" s="18"/>
    </row>
    <row r="446" spans="1:7" ht="12.75">
      <c r="A446" s="19">
        <f t="shared" si="114"/>
        <v>104.9591875325758</v>
      </c>
      <c r="B446" s="48">
        <f t="shared" si="112"/>
        <v>104.9591875325758</v>
      </c>
      <c r="C446" s="19">
        <f t="shared" si="113"/>
        <v>4.653571584431976</v>
      </c>
      <c r="D446" s="19">
        <f t="shared" si="115"/>
        <v>22.358398959125143</v>
      </c>
      <c r="E446" s="18"/>
      <c r="F446" s="18"/>
      <c r="G446" s="18"/>
    </row>
    <row r="447" spans="1:7" ht="12.75">
      <c r="A447" s="19">
        <f t="shared" si="114"/>
        <v>106.9587860852799</v>
      </c>
      <c r="B447" s="48">
        <f t="shared" si="112"/>
        <v>106.9587860852799</v>
      </c>
      <c r="C447" s="19">
        <f t="shared" si="113"/>
        <v>4.672443583489194</v>
      </c>
      <c r="D447" s="19">
        <f t="shared" si="115"/>
        <v>22.48309061914663</v>
      </c>
      <c r="E447" s="18"/>
      <c r="F447" s="18"/>
      <c r="G447" s="18"/>
    </row>
    <row r="448" spans="1:7" ht="12.75">
      <c r="A448" s="19">
        <f t="shared" si="114"/>
        <v>109.20059851945041</v>
      </c>
      <c r="B448" s="48">
        <f t="shared" si="112"/>
        <v>109.20059851945041</v>
      </c>
      <c r="C448" s="19">
        <f t="shared" si="113"/>
        <v>4.693186544243132</v>
      </c>
      <c r="D448" s="19">
        <f t="shared" si="115"/>
        <v>22.620790404048496</v>
      </c>
      <c r="E448" s="18"/>
      <c r="F448" s="18"/>
      <c r="G448" s="18"/>
    </row>
    <row r="449" spans="1:7" ht="12.75">
      <c r="A449" s="19">
        <f t="shared" si="114"/>
        <v>111.64213732329094</v>
      </c>
      <c r="B449" s="48">
        <f t="shared" si="112"/>
        <v>111.64213732329094</v>
      </c>
      <c r="C449" s="19">
        <f t="shared" si="113"/>
        <v>4.715298553265326</v>
      </c>
      <c r="D449" s="19">
        <f t="shared" si="115"/>
        <v>22.76831564121086</v>
      </c>
      <c r="E449" s="18"/>
      <c r="F449" s="18"/>
      <c r="G449" s="18"/>
    </row>
    <row r="450" spans="1:7" ht="12.75">
      <c r="A450" s="19">
        <f t="shared" si="114"/>
        <v>114.24316733290496</v>
      </c>
      <c r="B450" s="48">
        <f t="shared" si="112"/>
        <v>114.24316733290496</v>
      </c>
      <c r="C450" s="19">
        <f t="shared" si="113"/>
        <v>4.7383292234599566</v>
      </c>
      <c r="D450" s="19">
        <f t="shared" si="115"/>
        <v>22.92276925721169</v>
      </c>
      <c r="E450" s="18"/>
      <c r="F450" s="18"/>
      <c r="G450" s="18"/>
    </row>
    <row r="451" spans="1:7" ht="12.75">
      <c r="A451" s="19">
        <f t="shared" si="114"/>
        <v>116.96650864065727</v>
      </c>
      <c r="B451" s="48">
        <f t="shared" si="112"/>
        <v>116.96650864065727</v>
      </c>
      <c r="C451" s="19">
        <f t="shared" si="113"/>
        <v>4.761887642885584</v>
      </c>
      <c r="D451" s="19">
        <f t="shared" si="115"/>
        <v>23.081595573748185</v>
      </c>
      <c r="E451" s="18"/>
      <c r="F451" s="18"/>
      <c r="G451" s="18"/>
    </row>
    <row r="452" spans="1:7" ht="12.75">
      <c r="A452" s="19">
        <f t="shared" si="114"/>
        <v>119.77836196164073</v>
      </c>
      <c r="B452" s="48">
        <f t="shared" si="112"/>
        <v>119.77836196164073</v>
      </c>
      <c r="C452" s="19">
        <f t="shared" si="113"/>
        <v>4.785643051351596</v>
      </c>
      <c r="D452" s="19">
        <f t="shared" si="115"/>
        <v>23.242592397330576</v>
      </c>
      <c r="E452" s="18"/>
      <c r="F452" s="18"/>
      <c r="G452" s="18"/>
    </row>
    <row r="453" spans="1:7" ht="12.75">
      <c r="A453" s="19">
        <f t="shared" si="114"/>
        <v>122.64831572567786</v>
      </c>
      <c r="B453" s="48">
        <f t="shared" si="112"/>
        <v>122.64831572567786</v>
      </c>
      <c r="C453" s="19">
        <f t="shared" si="113"/>
        <v>4.809321038247207</v>
      </c>
      <c r="D453" s="19">
        <f t="shared" si="115"/>
        <v>23.40389524337973</v>
      </c>
      <c r="E453" s="18"/>
      <c r="F453" s="18"/>
      <c r="G453" s="18"/>
    </row>
    <row r="454" spans="1:7" ht="12.75">
      <c r="A454" s="19">
        <f t="shared" si="114"/>
        <v>125.5491649435173</v>
      </c>
      <c r="B454" s="48">
        <f t="shared" si="112"/>
        <v>125.5491649435173</v>
      </c>
      <c r="C454" s="19">
        <f t="shared" si="113"/>
        <v>4.832697434394834</v>
      </c>
      <c r="D454" s="19">
        <f t="shared" si="115"/>
        <v>23.56394629588365</v>
      </c>
      <c r="E454" s="18"/>
      <c r="F454" s="18"/>
      <c r="G454" s="18"/>
    </row>
    <row r="455" spans="1:7" ht="12.75">
      <c r="A455" s="19">
        <f t="shared" si="114"/>
        <v>128.45663546310618</v>
      </c>
      <c r="B455" s="48">
        <f t="shared" si="112"/>
        <v>128.45663546310618</v>
      </c>
      <c r="C455" s="19">
        <f t="shared" si="113"/>
        <v>4.855591380167219</v>
      </c>
      <c r="D455" s="19">
        <f t="shared" si="115"/>
        <v>23.721456919349123</v>
      </c>
      <c r="E455" s="18"/>
      <c r="F455" s="18"/>
      <c r="G455" s="18"/>
    </row>
    <row r="456" spans="1:7" ht="12.75">
      <c r="A456" s="19">
        <f t="shared" si="114"/>
        <v>131.3490748051425</v>
      </c>
      <c r="B456" s="48">
        <f t="shared" si="112"/>
        <v>131.3490748051425</v>
      </c>
      <c r="C456" s="19">
        <f t="shared" si="113"/>
        <v>4.877858472369722</v>
      </c>
      <c r="D456" s="19">
        <f t="shared" si="115"/>
        <v>23.875369274942177</v>
      </c>
      <c r="E456" s="18"/>
      <c r="F456" s="18"/>
      <c r="G456" s="18"/>
    </row>
    <row r="457" spans="1:7" ht="12.75">
      <c r="A457" s="19">
        <f t="shared" si="114"/>
        <v>134.20714611840222</v>
      </c>
      <c r="B457" s="48">
        <f t="shared" si="112"/>
        <v>134.20714611840222</v>
      </c>
      <c r="C457" s="19">
        <f t="shared" si="113"/>
        <v>4.89938447288441</v>
      </c>
      <c r="D457" s="19">
        <f t="shared" si="115"/>
        <v>24.02482017302619</v>
      </c>
      <c r="E457" s="18"/>
      <c r="F457" s="18"/>
      <c r="G457" s="18"/>
    </row>
    <row r="458" spans="1:7" ht="12.75">
      <c r="A458" s="19">
        <f t="shared" si="114"/>
        <v>137.01354483490047</v>
      </c>
      <c r="B458" s="48">
        <f t="shared" si="112"/>
        <v>137.01354483490047</v>
      </c>
      <c r="C458" s="19">
        <f t="shared" si="113"/>
        <v>4.920079788349097</v>
      </c>
      <c r="D458" s="19">
        <f t="shared" si="115"/>
        <v>24.1691086735181</v>
      </c>
      <c r="E458" s="18"/>
      <c r="F458" s="18"/>
      <c r="G458" s="18"/>
    </row>
    <row r="459" spans="1:7" ht="12.75">
      <c r="A459" s="19">
        <f t="shared" si="114"/>
        <v>139.75274678557508</v>
      </c>
      <c r="B459" s="48">
        <f t="shared" si="112"/>
        <v>139.75274678557508</v>
      </c>
      <c r="C459" s="19">
        <f t="shared" si="113"/>
        <v>4.939874766837222</v>
      </c>
      <c r="D459" s="19">
        <f t="shared" si="115"/>
        <v>24.307667945762695</v>
      </c>
      <c r="E459" s="18"/>
      <c r="F459" s="18"/>
      <c r="G459" s="18"/>
    </row>
    <row r="460" spans="1:7" ht="12.75">
      <c r="A460" s="19">
        <f t="shared" si="114"/>
        <v>142.41079009713033</v>
      </c>
      <c r="B460" s="48">
        <f t="shared" si="112"/>
        <v>142.41079009713033</v>
      </c>
      <c r="C460" s="19">
        <f t="shared" si="113"/>
        <v>4.95871576926124</v>
      </c>
      <c r="D460" s="19">
        <f t="shared" si="115"/>
        <v>24.440041332453347</v>
      </c>
      <c r="E460" s="18"/>
      <c r="F460" s="18"/>
      <c r="G460" s="18"/>
    </row>
    <row r="461" spans="1:7" ht="12.75">
      <c r="A461" s="19">
        <f t="shared" si="114"/>
        <v>144.9750896483134</v>
      </c>
      <c r="B461" s="48">
        <f t="shared" si="112"/>
        <v>144.9750896483134</v>
      </c>
      <c r="C461" s="19">
        <f t="shared" si="113"/>
        <v>4.976561932133159</v>
      </c>
      <c r="D461" s="19">
        <f t="shared" si="115"/>
        <v>24.565862274002296</v>
      </c>
      <c r="E461" s="18"/>
      <c r="F461" s="18"/>
      <c r="G461" s="18"/>
    </row>
    <row r="462" spans="1:7" ht="12.75">
      <c r="A462" s="19">
        <f t="shared" si="114"/>
        <v>147.43428113071116</v>
      </c>
      <c r="B462" s="48">
        <f t="shared" si="112"/>
        <v>147.43428113071116</v>
      </c>
      <c r="C462" s="19">
        <f t="shared" si="113"/>
        <v>4.993382524836047</v>
      </c>
      <c r="D462" s="19">
        <f t="shared" si="115"/>
        <v>24.68483763052271</v>
      </c>
      <c r="E462" s="18"/>
      <c r="F462" s="18"/>
      <c r="G462" s="18"/>
    </row>
    <row r="463" spans="1:7" ht="12.75">
      <c r="A463" s="19">
        <f t="shared" si="114"/>
        <v>149.77809109679538</v>
      </c>
      <c r="B463" s="48">
        <f t="shared" si="112"/>
        <v>149.77809109679538</v>
      </c>
      <c r="C463" s="19">
        <f t="shared" si="113"/>
        <v>5.0091548060263955</v>
      </c>
      <c r="D463" s="19">
        <f t="shared" si="115"/>
        <v>24.79673391512767</v>
      </c>
      <c r="E463" s="18"/>
      <c r="F463" s="18"/>
      <c r="G463" s="18"/>
    </row>
    <row r="464" spans="1:7" ht="12.75">
      <c r="A464" s="19">
        <f t="shared" si="114"/>
        <v>151.997229312606</v>
      </c>
      <c r="B464" s="48">
        <f t="shared" si="112"/>
        <v>151.997229312606</v>
      </c>
      <c r="C464" s="19">
        <f t="shared" si="113"/>
        <v>5.023862292473601</v>
      </c>
      <c r="D464" s="19">
        <f t="shared" si="115"/>
        <v>24.901365978773434</v>
      </c>
      <c r="E464" s="18"/>
      <c r="F464" s="18"/>
      <c r="G464" s="18"/>
    </row>
    <row r="465" spans="1:7" ht="12.75">
      <c r="A465" s="19">
        <f t="shared" si="114"/>
        <v>154.08329997330665</v>
      </c>
      <c r="B465" s="48">
        <f t="shared" si="112"/>
        <v>154.08329997330665</v>
      </c>
      <c r="C465" s="19">
        <f t="shared" si="113"/>
        <v>5.0374933650927085</v>
      </c>
      <c r="D465" s="19">
        <f t="shared" si="115"/>
        <v>24.99858773607139</v>
      </c>
      <c r="E465" s="18"/>
      <c r="F465" s="18"/>
      <c r="G465" s="18"/>
    </row>
    <row r="466" spans="1:7" ht="12.75">
      <c r="A466" s="19">
        <f t="shared" si="114"/>
        <v>156.02872871567112</v>
      </c>
      <c r="B466" s="48">
        <f t="shared" si="112"/>
        <v>156.02872871567112</v>
      </c>
      <c r="C466" s="19">
        <f t="shared" si="113"/>
        <v>5.050040148728243</v>
      </c>
      <c r="D466" s="19">
        <f t="shared" si="115"/>
        <v>25.088284577903348</v>
      </c>
      <c r="E466" s="18"/>
      <c r="F466" s="18"/>
      <c r="G466" s="18"/>
    </row>
    <row r="467" spans="1:7" ht="12.75">
      <c r="A467" s="19">
        <f t="shared" si="114"/>
        <v>157.82670277622276</v>
      </c>
      <c r="B467" s="48">
        <f t="shared" si="112"/>
        <v>157.82670277622276</v>
      </c>
      <c r="C467" s="19">
        <f t="shared" si="113"/>
        <v>5.061497613210047</v>
      </c>
      <c r="D467" s="19">
        <f t="shared" si="115"/>
        <v>25.170367172106968</v>
      </c>
      <c r="E467" s="18"/>
      <c r="F467" s="18"/>
      <c r="G467" s="18"/>
    </row>
    <row r="468" spans="1:7" ht="12.75">
      <c r="A468" s="19">
        <f t="shared" si="114"/>
        <v>159.47112204662696</v>
      </c>
      <c r="B468" s="48">
        <f t="shared" si="112"/>
        <v>159.47112204662696</v>
      </c>
      <c r="C468" s="19">
        <f t="shared" si="113"/>
        <v>5.071862852833623</v>
      </c>
      <c r="D468" s="19">
        <f t="shared" si="115"/>
        <v>25.244766404046366</v>
      </c>
      <c r="E468" s="18"/>
      <c r="F468" s="18"/>
      <c r="G468" s="18"/>
    </row>
    <row r="469" spans="1:7" ht="12.75">
      <c r="A469" s="19">
        <f t="shared" si="114"/>
        <v>160.95655914513424</v>
      </c>
      <c r="B469" s="48">
        <f t="shared" si="112"/>
        <v>160.95655914513424</v>
      </c>
      <c r="C469" s="19">
        <f t="shared" si="113"/>
        <v>5.081134509602453</v>
      </c>
      <c r="D469" s="19">
        <f t="shared" si="115"/>
        <v>25.311429253068653</v>
      </c>
      <c r="E469" s="18"/>
      <c r="F469" s="18"/>
      <c r="G469" s="18"/>
    </row>
    <row r="470" spans="1:7" ht="12.75">
      <c r="A470" s="19">
        <f t="shared" si="114"/>
        <v>162.27822694561036</v>
      </c>
      <c r="B470" s="48">
        <f t="shared" si="112"/>
        <v>162.27822694561036</v>
      </c>
      <c r="C470" s="19">
        <f t="shared" si="113"/>
        <v>5.08931231238264</v>
      </c>
      <c r="D470" s="19">
        <f t="shared" si="115"/>
        <v>25.370315438496327</v>
      </c>
      <c r="E470" s="18"/>
      <c r="F470" s="18"/>
      <c r="G470" s="18"/>
    </row>
    <row r="471" spans="1:7" ht="12.75">
      <c r="A471" s="19">
        <f t="shared" si="114"/>
        <v>163.43195228330706</v>
      </c>
      <c r="B471" s="48">
        <f t="shared" si="112"/>
        <v>163.43195228330706</v>
      </c>
      <c r="C471" s="19">
        <f t="shared" si="113"/>
        <v>5.096396709718664</v>
      </c>
      <c r="D471" s="19">
        <f t="shared" si="115"/>
        <v>25.421394700387587</v>
      </c>
      <c r="E471" s="18"/>
      <c r="F471" s="18"/>
      <c r="G471" s="18"/>
    </row>
    <row r="472" spans="1:7" ht="12.75">
      <c r="A472" s="19">
        <f t="shared" si="114"/>
        <v>164.41415479244822</v>
      </c>
      <c r="B472" s="48">
        <f t="shared" si="112"/>
        <v>164.41415479244822</v>
      </c>
      <c r="C472" s="19">
        <f t="shared" si="113"/>
        <v>5.102388578626468</v>
      </c>
      <c r="D472" s="19">
        <f t="shared" si="115"/>
        <v>25.464644606557112</v>
      </c>
      <c r="E472" s="18"/>
      <c r="F472" s="18"/>
      <c r="G472" s="18"/>
    </row>
    <row r="473" spans="1:7" ht="12.75">
      <c r="A473" s="19">
        <f t="shared" si="114"/>
        <v>165.22183003006538</v>
      </c>
      <c r="B473" s="48">
        <f t="shared" si="112"/>
        <v>165.22183003006538</v>
      </c>
      <c r="C473" s="19">
        <f t="shared" si="113"/>
        <v>5.107288995395892</v>
      </c>
      <c r="D473" s="19">
        <f t="shared" si="115"/>
        <v>25.500048799104974</v>
      </c>
      <c r="E473" s="18"/>
      <c r="F473" s="18"/>
      <c r="G473" s="18"/>
    </row>
    <row r="474" spans="1:7" ht="12.75">
      <c r="A474" s="19">
        <f t="shared" si="114"/>
        <v>165.85253620896876</v>
      </c>
      <c r="B474" s="48">
        <f t="shared" si="112"/>
        <v>165.85253620896876</v>
      </c>
      <c r="C474" s="19">
        <f t="shared" si="113"/>
        <v>5.111099057461659</v>
      </c>
      <c r="D474" s="19">
        <f t="shared" si="115"/>
        <v>25.52759561174176</v>
      </c>
      <c r="E474" s="18"/>
      <c r="F474" s="18"/>
      <c r="G474" s="18"/>
    </row>
    <row r="475" spans="1:7" ht="12.75">
      <c r="A475" s="19">
        <f t="shared" si="114"/>
        <v>166.30438400574877</v>
      </c>
      <c r="B475" s="48">
        <f t="shared" si="112"/>
        <v>166.30438400574877</v>
      </c>
      <c r="C475" s="19">
        <f t="shared" si="113"/>
        <v>5.113819747882371</v>
      </c>
      <c r="D475" s="19">
        <f t="shared" si="115"/>
        <v>25.547277004238858</v>
      </c>
      <c r="E475" s="18"/>
      <c r="F475" s="18"/>
      <c r="G475" s="18"/>
    </row>
    <row r="476" spans="1:7" ht="12.75">
      <c r="A476" s="19">
        <f t="shared" si="114"/>
        <v>166.57602903236315</v>
      </c>
      <c r="B476" s="48">
        <f t="shared" si="112"/>
        <v>166.57602903236315</v>
      </c>
      <c r="C476" s="19">
        <f t="shared" si="113"/>
        <v>5.115451836021374</v>
      </c>
      <c r="D476" s="19">
        <f t="shared" si="115"/>
        <v>25.559087773008304</v>
      </c>
      <c r="E476" s="18"/>
      <c r="F476" s="18"/>
      <c r="G476" s="18"/>
    </row>
    <row r="477" spans="1:7" ht="12.75">
      <c r="A477" s="19">
        <f t="shared" si="114"/>
        <v>166.66666666520115</v>
      </c>
      <c r="B477" s="48">
        <f t="shared" si="112"/>
        <v>166.66666666520115</v>
      </c>
      <c r="C477" s="19">
        <f t="shared" si="113"/>
        <v>5.115995809745289</v>
      </c>
      <c r="D477" s="19">
        <f t="shared" si="115"/>
        <v>25.563025007609227</v>
      </c>
      <c r="E477" s="18"/>
      <c r="F477" s="18"/>
      <c r="G477" s="18"/>
    </row>
    <row r="478" spans="1:7" ht="12.75">
      <c r="A478" s="19">
        <f aca="true" t="shared" si="116" ref="A478:A514">J60</f>
        <v>133.33333332415208</v>
      </c>
      <c r="B478" s="48">
        <f t="shared" si="112"/>
        <v>133.33333332415208</v>
      </c>
      <c r="C478" s="19">
        <f t="shared" si="113"/>
        <v>4.892852258371013</v>
      </c>
      <c r="D478" s="19">
        <f aca="true" t="shared" si="117" ref="D478:D514">J101</f>
        <v>23.979400086241892</v>
      </c>
      <c r="E478" s="18"/>
      <c r="F478" s="18"/>
      <c r="G478" s="18"/>
    </row>
    <row r="479" spans="1:7" ht="12.75">
      <c r="A479" s="19">
        <f t="shared" si="116"/>
        <v>133.52332769481552</v>
      </c>
      <c r="B479" s="48">
        <f t="shared" si="112"/>
        <v>133.52332769481552</v>
      </c>
      <c r="C479" s="19">
        <f t="shared" si="113"/>
        <v>4.894276201862181</v>
      </c>
      <c r="D479" s="19">
        <f t="shared" si="117"/>
        <v>23.989296067583872</v>
      </c>
      <c r="E479" s="18"/>
      <c r="F479" s="18"/>
      <c r="G479" s="18"/>
    </row>
    <row r="480" spans="1:7" ht="12.75">
      <c r="A480" s="19">
        <f t="shared" si="116"/>
        <v>134.08866671879903</v>
      </c>
      <c r="B480" s="48">
        <f t="shared" si="112"/>
        <v>134.08866671879903</v>
      </c>
      <c r="C480" s="19">
        <f t="shared" si="113"/>
        <v>4.898501273060664</v>
      </c>
      <c r="D480" s="19">
        <f t="shared" si="117"/>
        <v>24.0186756100066</v>
      </c>
      <c r="E480" s="18"/>
      <c r="F480" s="18"/>
      <c r="G480" s="18"/>
    </row>
    <row r="481" spans="1:7" ht="12.75">
      <c r="A481" s="19">
        <f t="shared" si="116"/>
        <v>135.01581152245356</v>
      </c>
      <c r="B481" s="48">
        <f t="shared" si="112"/>
        <v>135.01581152245356</v>
      </c>
      <c r="C481" s="19">
        <f t="shared" si="113"/>
        <v>4.905391893968683</v>
      </c>
      <c r="D481" s="19">
        <f t="shared" si="117"/>
        <v>24.066643388250956</v>
      </c>
      <c r="E481" s="18"/>
      <c r="F481" s="18"/>
      <c r="G481" s="18"/>
    </row>
    <row r="482" spans="1:7" ht="12.75">
      <c r="A482" s="19">
        <f t="shared" si="116"/>
        <v>136.2834292975522</v>
      </c>
      <c r="B482" s="48">
        <f t="shared" si="112"/>
        <v>136.2834292975522</v>
      </c>
      <c r="C482" s="19">
        <f t="shared" si="113"/>
        <v>4.9147367560919015</v>
      </c>
      <c r="D482" s="19">
        <f t="shared" si="117"/>
        <v>24.131800491292942</v>
      </c>
      <c r="E482" s="18"/>
      <c r="F482" s="18"/>
      <c r="G482" s="18"/>
    </row>
    <row r="483" spans="1:7" ht="12.75">
      <c r="A483" s="19">
        <f t="shared" si="116"/>
        <v>137.86399244182093</v>
      </c>
      <c r="B483" s="48">
        <f t="shared" si="112"/>
        <v>137.86399244182093</v>
      </c>
      <c r="C483" s="19">
        <f t="shared" si="113"/>
        <v>4.926267637155832</v>
      </c>
      <c r="D483" s="19">
        <f t="shared" si="117"/>
        <v>24.21236462245837</v>
      </c>
      <c r="E483" s="18"/>
      <c r="F483" s="18"/>
      <c r="G483" s="18"/>
    </row>
    <row r="484" spans="1:7" ht="12.75">
      <c r="A484" s="19">
        <f t="shared" si="116"/>
        <v>139.72560464974202</v>
      </c>
      <c r="B484" s="48">
        <f t="shared" si="112"/>
        <v>139.72560464974202</v>
      </c>
      <c r="C484" s="19">
        <f t="shared" si="113"/>
        <v>4.939680532573431</v>
      </c>
      <c r="D484" s="19">
        <f t="shared" si="117"/>
        <v>24.30630577912997</v>
      </c>
      <c r="E484" s="18"/>
      <c r="F484" s="18"/>
      <c r="G484" s="18"/>
    </row>
    <row r="485" spans="1:7" ht="12.75">
      <c r="A485" s="19">
        <f t="shared" si="116"/>
        <v>141.83379699979722</v>
      </c>
      <c r="B485" s="48">
        <f t="shared" si="112"/>
        <v>141.83379699979722</v>
      </c>
      <c r="C485" s="19">
        <f t="shared" si="113"/>
        <v>4.954655928433728</v>
      </c>
      <c r="D485" s="19">
        <f t="shared" si="117"/>
        <v>24.4114773988194</v>
      </c>
      <c r="E485" s="18"/>
      <c r="F485" s="18"/>
      <c r="G485" s="18"/>
    </row>
    <row r="486" spans="1:7" ht="12.75">
      <c r="A486" s="19">
        <f t="shared" si="116"/>
        <v>144.15310520261045</v>
      </c>
      <c r="B486" s="48">
        <f t="shared" si="112"/>
        <v>144.15310520261045</v>
      </c>
      <c r="C486" s="19">
        <f t="shared" si="113"/>
        <v>4.970875965320385</v>
      </c>
      <c r="D486" s="19">
        <f t="shared" si="117"/>
        <v>24.525728592186134</v>
      </c>
      <c r="E486" s="18"/>
      <c r="F486" s="18"/>
      <c r="G486" s="18"/>
    </row>
    <row r="487" spans="1:7" ht="12.75">
      <c r="A487" s="19">
        <f t="shared" si="116"/>
        <v>146.64832645940163</v>
      </c>
      <c r="B487" s="48">
        <f t="shared" si="112"/>
        <v>146.64832645940163</v>
      </c>
      <c r="C487" s="19">
        <f t="shared" si="113"/>
        <v>4.98803738355747</v>
      </c>
      <c r="D487" s="19">
        <f t="shared" si="117"/>
        <v>24.646990145723883</v>
      </c>
      <c r="E487" s="18"/>
      <c r="F487" s="18"/>
      <c r="G487" s="18"/>
    </row>
    <row r="488" spans="1:7" ht="12.75">
      <c r="A488" s="19">
        <f t="shared" si="116"/>
        <v>149.28543196770175</v>
      </c>
      <c r="B488" s="48">
        <f t="shared" si="112"/>
        <v>149.28543196770175</v>
      </c>
      <c r="C488" s="19">
        <f t="shared" si="113"/>
        <v>5.005860124216367</v>
      </c>
      <c r="D488" s="19">
        <f t="shared" si="117"/>
        <v>24.77333313754396</v>
      </c>
      <c r="E488" s="18"/>
      <c r="F488" s="18"/>
      <c r="G488" s="18"/>
    </row>
    <row r="489" spans="1:7" ht="12.75">
      <c r="A489" s="19">
        <f t="shared" si="116"/>
        <v>152.03216439323148</v>
      </c>
      <c r="B489" s="48">
        <f t="shared" si="112"/>
        <v>152.03216439323148</v>
      </c>
      <c r="C489" s="19">
        <f t="shared" si="113"/>
        <v>5.0240921063107</v>
      </c>
      <c r="D489" s="19">
        <f t="shared" si="117"/>
        <v>24.9030031273064</v>
      </c>
      <c r="E489" s="18"/>
      <c r="F489" s="18"/>
      <c r="G489" s="18"/>
    </row>
    <row r="490" spans="1:7" ht="12.75">
      <c r="A490" s="19">
        <f t="shared" si="116"/>
        <v>154.85837703548637</v>
      </c>
      <c r="B490" s="48">
        <f t="shared" si="112"/>
        <v>154.85837703548637</v>
      </c>
      <c r="C490" s="19">
        <f t="shared" si="113"/>
        <v>5.042511002698871</v>
      </c>
      <c r="D490" s="19">
        <f t="shared" si="117"/>
        <v>25.034434881067263</v>
      </c>
      <c r="E490" s="18"/>
      <c r="F490" s="18"/>
      <c r="G490" s="18"/>
    </row>
    <row r="491" spans="1:7" ht="12.75">
      <c r="A491" s="19">
        <f t="shared" si="116"/>
        <v>157.73617875957171</v>
      </c>
      <c r="B491" s="48">
        <f t="shared" si="112"/>
        <v>157.73617875957171</v>
      </c>
      <c r="C491" s="19">
        <f t="shared" si="113"/>
        <v>5.060923882746606</v>
      </c>
      <c r="D491" s="19">
        <f t="shared" si="117"/>
        <v>25.16625298660444</v>
      </c>
      <c r="E491" s="18"/>
      <c r="F491" s="18"/>
      <c r="G491" s="18"/>
    </row>
    <row r="492" spans="1:7" ht="12.75">
      <c r="A492" s="19">
        <f t="shared" si="116"/>
        <v>160.6399438377504</v>
      </c>
      <c r="B492" s="48">
        <f t="shared" si="112"/>
        <v>160.6399438377504</v>
      </c>
      <c r="C492" s="19">
        <f t="shared" si="113"/>
        <v>5.079165486887706</v>
      </c>
      <c r="D492" s="19">
        <f t="shared" si="117"/>
        <v>25.29726315933523</v>
      </c>
      <c r="E492" s="18"/>
      <c r="F492" s="18"/>
      <c r="G492" s="18"/>
    </row>
    <row r="493" spans="1:7" ht="12.75">
      <c r="A493" s="19">
        <f t="shared" si="116"/>
        <v>163.5462352579215</v>
      </c>
      <c r="B493" s="48">
        <f t="shared" si="112"/>
        <v>163.5462352579215</v>
      </c>
      <c r="C493" s="19">
        <f t="shared" si="113"/>
        <v>5.097095734813441</v>
      </c>
      <c r="D493" s="19">
        <f t="shared" si="117"/>
        <v>25.426438075512596</v>
      </c>
      <c r="E493" s="18"/>
      <c r="F493" s="18"/>
      <c r="G493" s="18"/>
    </row>
    <row r="494" spans="1:7" ht="12.75">
      <c r="A494" s="19">
        <f t="shared" si="116"/>
        <v>166.43367821523205</v>
      </c>
      <c r="B494" s="48">
        <f t="shared" si="112"/>
        <v>166.43367821523205</v>
      </c>
      <c r="C494" s="19">
        <f t="shared" si="113"/>
        <v>5.114596901028769</v>
      </c>
      <c r="D494" s="19">
        <f t="shared" si="117"/>
        <v>25.552900549442086</v>
      </c>
      <c r="E494" s="18"/>
      <c r="F494" s="18"/>
      <c r="G494" s="18"/>
    </row>
    <row r="495" spans="1:7" ht="12.75">
      <c r="A495" s="19">
        <f t="shared" si="116"/>
        <v>169.28280977352253</v>
      </c>
      <c r="B495" s="48">
        <f t="shared" si="112"/>
        <v>169.28280977352253</v>
      </c>
      <c r="C495" s="19">
        <f t="shared" si="113"/>
        <v>5.131570746910742</v>
      </c>
      <c r="D495" s="19">
        <f t="shared" si="117"/>
        <v>25.675905976372206</v>
      </c>
      <c r="E495" s="18"/>
      <c r="F495" s="18"/>
      <c r="G495" s="18"/>
    </row>
    <row r="496" spans="1:7" ht="12.75">
      <c r="A496" s="19">
        <f t="shared" si="116"/>
        <v>172.07592200561265</v>
      </c>
      <c r="B496" s="48">
        <f t="shared" si="112"/>
        <v>172.07592200561265</v>
      </c>
      <c r="C496" s="19">
        <f t="shared" si="113"/>
        <v>5.147935786431414</v>
      </c>
      <c r="D496" s="19">
        <f t="shared" si="117"/>
        <v>25.794825257619863</v>
      </c>
      <c r="E496" s="18"/>
      <c r="F496" s="18"/>
      <c r="G496" s="18"/>
    </row>
    <row r="497" spans="1:7" ht="12.75">
      <c r="A497" s="19">
        <f t="shared" si="116"/>
        <v>174.79690941168</v>
      </c>
      <c r="B497" s="48">
        <f t="shared" si="112"/>
        <v>174.79690941168</v>
      </c>
      <c r="C497" s="19">
        <f t="shared" si="113"/>
        <v>5.163624782353916</v>
      </c>
      <c r="D497" s="19">
        <f t="shared" si="117"/>
        <v>25.909128909388116</v>
      </c>
      <c r="E497" s="18"/>
      <c r="F497" s="18"/>
      <c r="G497" s="18"/>
    </row>
    <row r="498" spans="1:7" ht="12.75">
      <c r="A498" s="19">
        <f t="shared" si="116"/>
        <v>177.43112680118205</v>
      </c>
      <c r="B498" s="48">
        <f t="shared" si="112"/>
        <v>177.43112680118205</v>
      </c>
      <c r="C498" s="19">
        <f t="shared" si="113"/>
        <v>5.178582515595489</v>
      </c>
      <c r="D498" s="19">
        <f t="shared" si="117"/>
        <v>26.018372702553755</v>
      </c>
      <c r="E498" s="18"/>
      <c r="F498" s="18"/>
      <c r="G498" s="18"/>
    </row>
    <row r="499" spans="1:7" ht="12.75">
      <c r="A499" s="19">
        <f t="shared" si="116"/>
        <v>179.96526070822836</v>
      </c>
      <c r="B499" s="48">
        <f t="shared" si="112"/>
        <v>179.96526070822836</v>
      </c>
      <c r="C499" s="19">
        <f t="shared" si="113"/>
        <v>5.192763836198675</v>
      </c>
      <c r="D499" s="19">
        <f t="shared" si="117"/>
        <v>26.122184950498195</v>
      </c>
      <c r="E499" s="18"/>
      <c r="F499" s="18"/>
      <c r="G499" s="18"/>
    </row>
    <row r="500" spans="1:7" ht="12.75">
      <c r="A500" s="19">
        <f t="shared" si="116"/>
        <v>182.38721540347882</v>
      </c>
      <c r="B500" s="48">
        <f t="shared" si="112"/>
        <v>182.38721540347882</v>
      </c>
      <c r="C500" s="19">
        <f t="shared" si="113"/>
        <v>5.206131984194044</v>
      </c>
      <c r="D500" s="19">
        <f t="shared" si="117"/>
        <v>26.220255421381648</v>
      </c>
      <c r="E500" s="18"/>
      <c r="F500" s="18"/>
      <c r="G500" s="18"/>
    </row>
    <row r="501" spans="1:7" ht="12.75">
      <c r="A501" s="19">
        <f t="shared" si="116"/>
        <v>184.68601334077107</v>
      </c>
      <c r="B501" s="48">
        <f t="shared" si="112"/>
        <v>184.68601334077107</v>
      </c>
      <c r="C501" s="19">
        <f t="shared" si="113"/>
        <v>5.218657157974901</v>
      </c>
      <c r="D501" s="19">
        <f t="shared" si="117"/>
        <v>26.312325772081593</v>
      </c>
      <c r="E501" s="18"/>
      <c r="F501" s="18"/>
      <c r="G501" s="18"/>
    </row>
    <row r="502" spans="1:7" ht="12.75">
      <c r="A502" s="19">
        <f t="shared" si="116"/>
        <v>186.851709182133</v>
      </c>
      <c r="B502" s="48">
        <f aca="true" t="shared" si="118" ref="B502:B565">IF(A502&lt;$C$180,$C$180,A502)</f>
        <v>186.851709182133</v>
      </c>
      <c r="C502" s="19">
        <f aca="true" t="shared" si="119" ref="C502:C565">LN(B502)</f>
        <v>5.230315303238508</v>
      </c>
      <c r="D502" s="19">
        <f t="shared" si="117"/>
        <v>26.39818136225497</v>
      </c>
      <c r="E502" s="18"/>
      <c r="F502" s="18"/>
      <c r="G502" s="18"/>
    </row>
    <row r="503" spans="1:7" ht="12.75">
      <c r="A503" s="19">
        <f t="shared" si="116"/>
        <v>188.87531619736933</v>
      </c>
      <c r="B503" s="48">
        <f t="shared" si="118"/>
        <v>188.87531619736933</v>
      </c>
      <c r="C503" s="19">
        <f t="shared" si="119"/>
        <v>5.241087094700672</v>
      </c>
      <c r="D503" s="19">
        <f t="shared" si="117"/>
        <v>26.477644293631897</v>
      </c>
      <c r="E503" s="18"/>
      <c r="F503" s="18"/>
      <c r="G503" s="18"/>
    </row>
    <row r="504" spans="1:7" ht="12.75">
      <c r="A504" s="19">
        <f t="shared" si="116"/>
        <v>190.74874370583743</v>
      </c>
      <c r="B504" s="48">
        <f t="shared" si="118"/>
        <v>190.74874370583743</v>
      </c>
      <c r="C504" s="19">
        <f t="shared" si="119"/>
        <v>5.25095708406601</v>
      </c>
      <c r="D504" s="19">
        <f t="shared" si="117"/>
        <v>26.55056752145589</v>
      </c>
      <c r="E504" s="18"/>
      <c r="F504" s="18"/>
      <c r="G504" s="18"/>
    </row>
    <row r="505" spans="1:7" ht="12.75">
      <c r="A505" s="19">
        <f t="shared" si="116"/>
        <v>192.4647442315541</v>
      </c>
      <c r="B505" s="48">
        <f t="shared" si="118"/>
        <v>192.4647442315541</v>
      </c>
      <c r="C505" s="19">
        <f t="shared" si="119"/>
        <v>5.259912990105337</v>
      </c>
      <c r="D505" s="19">
        <f t="shared" si="117"/>
        <v>26.616829895196553</v>
      </c>
      <c r="E505" s="18"/>
      <c r="F505" s="18"/>
      <c r="G505" s="18"/>
    </row>
    <row r="506" spans="1:7" ht="12.75">
      <c r="A506" s="19">
        <f t="shared" si="116"/>
        <v>194.01686912130612</v>
      </c>
      <c r="B506" s="48">
        <f t="shared" si="118"/>
        <v>194.01686912130612</v>
      </c>
      <c r="C506" s="19">
        <f t="shared" si="119"/>
        <v>5.267945109516565</v>
      </c>
      <c r="D506" s="19">
        <f t="shared" si="117"/>
        <v>26.676331999976604</v>
      </c>
      <c r="E506" s="18"/>
      <c r="F506" s="18"/>
      <c r="G506" s="18"/>
    </row>
    <row r="507" spans="1:7" ht="12.75">
      <c r="A507" s="19">
        <f t="shared" si="116"/>
        <v>195.39943149250433</v>
      </c>
      <c r="B507" s="48">
        <f t="shared" si="118"/>
        <v>195.39943149250433</v>
      </c>
      <c r="C507" s="19">
        <f t="shared" si="119"/>
        <v>5.275045830149508</v>
      </c>
      <c r="D507" s="19">
        <f t="shared" si="117"/>
        <v>26.72899268594709</v>
      </c>
      <c r="E507" s="18"/>
      <c r="F507" s="18"/>
      <c r="G507" s="18"/>
    </row>
    <row r="508" spans="1:7" ht="12.75">
      <c r="A508" s="19">
        <f t="shared" si="116"/>
        <v>196.6074755105683</v>
      </c>
      <c r="B508" s="48">
        <f t="shared" si="118"/>
        <v>196.6074755105683</v>
      </c>
      <c r="C508" s="19">
        <f t="shared" si="119"/>
        <v>5.281209230950338</v>
      </c>
      <c r="D508" s="19">
        <f t="shared" si="117"/>
        <v>26.774746188584643</v>
      </c>
      <c r="E508" s="18"/>
      <c r="F508" s="18"/>
      <c r="G508" s="18"/>
    </row>
    <row r="509" spans="1:7" ht="12.75">
      <c r="A509" s="19">
        <f t="shared" si="116"/>
        <v>197.63675113135966</v>
      </c>
      <c r="B509" s="48">
        <f t="shared" si="118"/>
        <v>197.63675113135966</v>
      </c>
      <c r="C509" s="19">
        <f t="shared" si="119"/>
        <v>5.286430755527117</v>
      </c>
      <c r="D509" s="19">
        <f t="shared" si="117"/>
        <v>26.813539757755564</v>
      </c>
      <c r="E509" s="18"/>
      <c r="F509" s="18"/>
      <c r="G509" s="18"/>
    </row>
    <row r="510" spans="1:7" ht="12.75">
      <c r="A510" s="19">
        <f t="shared" si="116"/>
        <v>198.48369357524615</v>
      </c>
      <c r="B510" s="48">
        <f t="shared" si="118"/>
        <v>198.48369357524615</v>
      </c>
      <c r="C510" s="19">
        <f t="shared" si="119"/>
        <v>5.290706948517358</v>
      </c>
      <c r="D510" s="19">
        <f t="shared" si="117"/>
        <v>26.845331727019342</v>
      </c>
      <c r="E510" s="18"/>
      <c r="F510" s="18"/>
      <c r="G510" s="18"/>
    </row>
    <row r="511" spans="1:7" ht="12.75">
      <c r="A511" s="19">
        <f t="shared" si="116"/>
        <v>199.1454069222449</v>
      </c>
      <c r="B511" s="48">
        <f t="shared" si="118"/>
        <v>199.1454069222449</v>
      </c>
      <c r="C511" s="19">
        <f t="shared" si="119"/>
        <v>5.294035245953428</v>
      </c>
      <c r="D511" s="19">
        <f t="shared" si="117"/>
        <v>26.870089966925953</v>
      </c>
      <c r="E511" s="18"/>
      <c r="F511" s="18"/>
      <c r="G511" s="18"/>
    </row>
    <row r="512" spans="1:7" ht="12.75">
      <c r="A512" s="19">
        <f t="shared" si="116"/>
        <v>199.61965133114288</v>
      </c>
      <c r="B512" s="48">
        <f t="shared" si="118"/>
        <v>199.61965133114288</v>
      </c>
      <c r="C512" s="19">
        <f t="shared" si="119"/>
        <v>5.29641381259397</v>
      </c>
      <c r="D512" s="19">
        <f t="shared" si="117"/>
        <v>26.887790677050226</v>
      </c>
      <c r="E512" s="18"/>
      <c r="F512" s="18"/>
      <c r="G512" s="18"/>
    </row>
    <row r="513" spans="1:7" ht="12.75">
      <c r="A513" s="19">
        <f t="shared" si="116"/>
        <v>199.90483348980246</v>
      </c>
      <c r="B513" s="48">
        <f t="shared" si="118"/>
        <v>199.90483348980246</v>
      </c>
      <c r="C513" s="19">
        <f t="shared" si="119"/>
        <v>5.297841420752816</v>
      </c>
      <c r="D513" s="19">
        <f t="shared" si="117"/>
        <v>26.898417481346875</v>
      </c>
      <c r="E513" s="18"/>
      <c r="F513" s="18"/>
      <c r="G513" s="18"/>
    </row>
    <row r="514" spans="1:7" ht="12.75">
      <c r="A514" s="19">
        <f t="shared" si="116"/>
        <v>199.99999999901468</v>
      </c>
      <c r="B514" s="48">
        <f t="shared" si="118"/>
        <v>199.99999999901468</v>
      </c>
      <c r="C514" s="19">
        <f t="shared" si="119"/>
        <v>5.2983173665431105</v>
      </c>
      <c r="D514" s="19">
        <f t="shared" si="117"/>
        <v>26.901960800248457</v>
      </c>
      <c r="E514" s="18"/>
      <c r="F514" s="18"/>
      <c r="G514" s="18"/>
    </row>
    <row r="515" spans="1:7" ht="12.75">
      <c r="A515" s="19">
        <f aca="true" t="shared" si="120" ref="A515:A551">K60</f>
        <v>166.6666666551863</v>
      </c>
      <c r="B515" s="48">
        <f t="shared" si="118"/>
        <v>166.6666666551863</v>
      </c>
      <c r="C515" s="19">
        <f t="shared" si="119"/>
        <v>5.1159958096852</v>
      </c>
      <c r="D515" s="19">
        <f aca="true" t="shared" si="121" ref="D515:D551">K101</f>
        <v>25.56302500717429</v>
      </c>
      <c r="E515" s="18"/>
      <c r="F515" s="18"/>
      <c r="G515" s="18"/>
    </row>
    <row r="516" spans="1:7" ht="12.75">
      <c r="A516" s="19">
        <f t="shared" si="120"/>
        <v>166.8440586149652</v>
      </c>
      <c r="B516" s="48">
        <f t="shared" si="118"/>
        <v>166.8440586149652</v>
      </c>
      <c r="C516" s="19">
        <f t="shared" si="119"/>
        <v>5.117059595423208</v>
      </c>
      <c r="D516" s="19">
        <f t="shared" si="121"/>
        <v>25.5707256275356</v>
      </c>
      <c r="E516" s="18"/>
      <c r="F516" s="18"/>
      <c r="G516" s="18"/>
    </row>
    <row r="517" spans="1:7" ht="12.75">
      <c r="A517" s="19">
        <f t="shared" si="120"/>
        <v>167.37264773713264</v>
      </c>
      <c r="B517" s="48">
        <f t="shared" si="118"/>
        <v>167.37264773713264</v>
      </c>
      <c r="C517" s="19">
        <f t="shared" si="119"/>
        <v>5.120222750064231</v>
      </c>
      <c r="D517" s="19">
        <f t="shared" si="121"/>
        <v>25.593631388905813</v>
      </c>
      <c r="E517" s="18"/>
      <c r="F517" s="18"/>
      <c r="G517" s="18"/>
    </row>
    <row r="518" spans="1:7" ht="12.75">
      <c r="A518" s="19">
        <f t="shared" si="120"/>
        <v>168.24190649016768</v>
      </c>
      <c r="B518" s="48">
        <f t="shared" si="118"/>
        <v>168.24190649016768</v>
      </c>
      <c r="C518" s="19">
        <f t="shared" si="119"/>
        <v>5.125402863297474</v>
      </c>
      <c r="D518" s="19">
        <f t="shared" si="121"/>
        <v>25.6311687978368</v>
      </c>
      <c r="E518" s="18"/>
      <c r="F518" s="18"/>
      <c r="G518" s="18"/>
    </row>
    <row r="519" spans="1:7" ht="12.75">
      <c r="A519" s="19">
        <f t="shared" si="120"/>
        <v>169.43502808048592</v>
      </c>
      <c r="B519" s="48">
        <f t="shared" si="118"/>
        <v>169.43502808048592</v>
      </c>
      <c r="C519" s="19">
        <f t="shared" si="119"/>
        <v>5.132469538177095</v>
      </c>
      <c r="D519" s="19">
        <f t="shared" si="121"/>
        <v>25.682428926621025</v>
      </c>
      <c r="E519" s="18"/>
      <c r="F519" s="18"/>
      <c r="G519" s="18"/>
    </row>
    <row r="520" spans="1:7" ht="12.75">
      <c r="A520" s="19">
        <f t="shared" si="120"/>
        <v>170.92991806345637</v>
      </c>
      <c r="B520" s="48">
        <f t="shared" si="118"/>
        <v>170.92991806345637</v>
      </c>
      <c r="C520" s="19">
        <f t="shared" si="119"/>
        <v>5.1412536366107595</v>
      </c>
      <c r="D520" s="19">
        <f t="shared" si="121"/>
        <v>25.746229906127226</v>
      </c>
      <c r="E520" s="18"/>
      <c r="F520" s="18"/>
      <c r="G520" s="18"/>
    </row>
    <row r="521" spans="1:7" ht="12.75">
      <c r="A521" s="19">
        <f t="shared" si="120"/>
        <v>172.70038028956097</v>
      </c>
      <c r="B521" s="48">
        <f t="shared" si="118"/>
        <v>172.70038028956097</v>
      </c>
      <c r="C521" s="19">
        <f t="shared" si="119"/>
        <v>5.151558187174302</v>
      </c>
      <c r="D521" s="19">
        <f t="shared" si="121"/>
        <v>25.82119090395158</v>
      </c>
      <c r="E521" s="18"/>
      <c r="F521" s="18"/>
      <c r="G521" s="18"/>
    </row>
    <row r="522" spans="1:7" ht="12.75">
      <c r="A522" s="19">
        <f t="shared" si="120"/>
        <v>174.71735631071195</v>
      </c>
      <c r="B522" s="48">
        <f t="shared" si="118"/>
        <v>174.71735631071195</v>
      </c>
      <c r="C522" s="19">
        <f t="shared" si="119"/>
        <v>5.163169561436525</v>
      </c>
      <c r="D522" s="19">
        <f t="shared" si="121"/>
        <v>25.905808288907867</v>
      </c>
      <c r="E522" s="18"/>
      <c r="F522" s="18"/>
      <c r="G522" s="18"/>
    </row>
    <row r="523" spans="1:7" ht="12.75">
      <c r="A523" s="19">
        <f t="shared" si="120"/>
        <v>176.9500987962636</v>
      </c>
      <c r="B523" s="48">
        <f t="shared" si="118"/>
        <v>176.9500987962636</v>
      </c>
      <c r="C523" s="19">
        <f t="shared" si="119"/>
        <v>5.175867765120017</v>
      </c>
      <c r="D523" s="19">
        <f t="shared" si="121"/>
        <v>25.9985262287531</v>
      </c>
      <c r="E523" s="18"/>
      <c r="F523" s="18"/>
      <c r="G523" s="18"/>
    </row>
    <row r="524" spans="1:7" ht="12.75">
      <c r="A524" s="19">
        <f t="shared" si="120"/>
        <v>179.36719617865225</v>
      </c>
      <c r="B524" s="48">
        <f t="shared" si="118"/>
        <v>179.36719617865225</v>
      </c>
      <c r="C524" s="19">
        <f t="shared" si="119"/>
        <v>5.18943507994325</v>
      </c>
      <c r="D524" s="19">
        <f t="shared" si="121"/>
        <v>26.09779651575269</v>
      </c>
      <c r="E524" s="18"/>
      <c r="F524" s="18"/>
      <c r="G524" s="18"/>
    </row>
    <row r="525" spans="1:7" ht="12.75">
      <c r="A525" s="19">
        <f t="shared" si="120"/>
        <v>181.9374054387559</v>
      </c>
      <c r="B525" s="48">
        <f t="shared" si="118"/>
        <v>181.9374054387559</v>
      </c>
      <c r="C525" s="19">
        <f t="shared" si="119"/>
        <v>5.2036627017599475</v>
      </c>
      <c r="D525" s="19">
        <f t="shared" si="121"/>
        <v>26.20212511924578</v>
      </c>
      <c r="E525" s="18"/>
      <c r="F525" s="18"/>
      <c r="G525" s="18"/>
    </row>
    <row r="526" spans="1:7" ht="12.75">
      <c r="A526" s="19">
        <f t="shared" si="120"/>
        <v>184.63028374011557</v>
      </c>
      <c r="B526" s="48">
        <f t="shared" si="118"/>
        <v>184.63028374011557</v>
      </c>
      <c r="C526" s="19">
        <f t="shared" si="119"/>
        <v>5.218355359210433</v>
      </c>
      <c r="D526" s="19">
        <f t="shared" si="121"/>
        <v>26.310105221263083</v>
      </c>
      <c r="E526" s="18"/>
      <c r="F526" s="18"/>
      <c r="G526" s="18"/>
    </row>
    <row r="527" spans="1:7" ht="12.75">
      <c r="A527" s="19">
        <f t="shared" si="120"/>
        <v>187.41663330663997</v>
      </c>
      <c r="B527" s="48">
        <f t="shared" si="118"/>
        <v>187.41663330663997</v>
      </c>
      <c r="C527" s="19">
        <f t="shared" si="119"/>
        <v>5.233334124172046</v>
      </c>
      <c r="D527" s="19">
        <f t="shared" si="121"/>
        <v>26.420438026762348</v>
      </c>
      <c r="E527" s="18"/>
      <c r="F527" s="18"/>
      <c r="G527" s="18"/>
    </row>
    <row r="528" spans="1:7" ht="12.75">
      <c r="A528" s="19">
        <f t="shared" si="120"/>
        <v>190.26878721824627</v>
      </c>
      <c r="B528" s="48">
        <f t="shared" si="118"/>
        <v>190.26878721824627</v>
      </c>
      <c r="C528" s="19">
        <f t="shared" si="119"/>
        <v>5.248437742027929</v>
      </c>
      <c r="D528" s="19">
        <f t="shared" si="121"/>
        <v>26.53194345251662</v>
      </c>
      <c r="E528" s="18"/>
      <c r="F528" s="18"/>
      <c r="G528" s="18"/>
    </row>
    <row r="529" spans="1:7" ht="12.75">
      <c r="A529" s="19">
        <f t="shared" si="120"/>
        <v>193.1607686667302</v>
      </c>
      <c r="B529" s="48">
        <f t="shared" si="118"/>
        <v>193.1607686667302</v>
      </c>
      <c r="C529" s="19">
        <f t="shared" si="119"/>
        <v>5.263522840427586</v>
      </c>
      <c r="D529" s="19">
        <f t="shared" si="121"/>
        <v>26.643563040162558</v>
      </c>
      <c r="E529" s="18"/>
      <c r="F529" s="18"/>
      <c r="G529" s="18"/>
    </row>
    <row r="530" spans="1:7" ht="12.75">
      <c r="A530" s="19">
        <f t="shared" si="120"/>
        <v>196.0683554194543</v>
      </c>
      <c r="B530" s="48">
        <f t="shared" si="118"/>
        <v>196.0683554194543</v>
      </c>
      <c r="C530" s="19">
        <f t="shared" si="119"/>
        <v>5.278463350570698</v>
      </c>
      <c r="D530" s="19">
        <f t="shared" si="121"/>
        <v>26.754357307574203</v>
      </c>
      <c r="E530" s="18"/>
      <c r="F530" s="18"/>
      <c r="G530" s="18"/>
    </row>
    <row r="531" spans="1:7" ht="12.75">
      <c r="A531" s="19">
        <f t="shared" si="120"/>
        <v>198.9690773090296</v>
      </c>
      <c r="B531" s="48">
        <f t="shared" si="118"/>
        <v>198.9690773090296</v>
      </c>
      <c r="C531" s="19">
        <f t="shared" si="119"/>
        <v>5.293149422243266</v>
      </c>
      <c r="D531" s="19">
        <f t="shared" si="121"/>
        <v>26.863499425847287</v>
      </c>
      <c r="E531" s="18"/>
      <c r="F531" s="18"/>
      <c r="G531" s="18"/>
    </row>
    <row r="532" spans="1:7" ht="12.75">
      <c r="A532" s="19">
        <f t="shared" si="120"/>
        <v>201.84216938817676</v>
      </c>
      <c r="B532" s="48">
        <f t="shared" si="118"/>
        <v>201.84216938817676</v>
      </c>
      <c r="C532" s="19">
        <f t="shared" si="119"/>
        <v>5.307486052333786</v>
      </c>
      <c r="D532" s="19">
        <f t="shared" si="121"/>
        <v>26.970266715692695</v>
      </c>
      <c r="E532" s="18"/>
      <c r="F532" s="18"/>
      <c r="G532" s="18"/>
    </row>
    <row r="533" spans="1:7" ht="12.75">
      <c r="A533" s="19">
        <f t="shared" si="120"/>
        <v>204.66849815467538</v>
      </c>
      <c r="B533" s="48">
        <f t="shared" si="118"/>
        <v>204.66849815467538</v>
      </c>
      <c r="C533" s="19">
        <f t="shared" si="119"/>
        <v>5.321391588077473</v>
      </c>
      <c r="D533" s="19">
        <f t="shared" si="121"/>
        <v>27.074031076034025</v>
      </c>
      <c r="E533" s="18"/>
      <c r="F533" s="18"/>
      <c r="G533" s="18"/>
    </row>
    <row r="534" spans="1:7" ht="12.75">
      <c r="A534" s="19">
        <f t="shared" si="120"/>
        <v>207.43047359599487</v>
      </c>
      <c r="B534" s="48">
        <f t="shared" si="118"/>
        <v>207.43047359599487</v>
      </c>
      <c r="C534" s="19">
        <f t="shared" si="119"/>
        <v>5.334796216516007</v>
      </c>
      <c r="D534" s="19">
        <f t="shared" si="121"/>
        <v>27.174249128811397</v>
      </c>
      <c r="E534" s="18"/>
      <c r="F534" s="18"/>
      <c r="G534" s="18"/>
    </row>
    <row r="535" spans="1:7" ht="12.75">
      <c r="A535" s="19">
        <f t="shared" si="120"/>
        <v>210.11195597781423</v>
      </c>
      <c r="B535" s="48">
        <f t="shared" si="118"/>
        <v>210.11195597781423</v>
      </c>
      <c r="C535" s="19">
        <f t="shared" si="119"/>
        <v>5.347640512361393</v>
      </c>
      <c r="D535" s="19">
        <f t="shared" si="121"/>
        <v>27.270452600890174</v>
      </c>
      <c r="E535" s="18"/>
      <c r="F535" s="18"/>
      <c r="G535" s="18"/>
    </row>
    <row r="536" spans="1:7" ht="12.75">
      <c r="A536" s="19">
        <f t="shared" si="120"/>
        <v>212.6981633285306</v>
      </c>
      <c r="B536" s="48">
        <f t="shared" si="118"/>
        <v>212.6981633285306</v>
      </c>
      <c r="C536" s="19">
        <f t="shared" si="119"/>
        <v>5.359874087136143</v>
      </c>
      <c r="D536" s="19">
        <f t="shared" si="121"/>
        <v>27.36223926498399</v>
      </c>
      <c r="E536" s="18"/>
      <c r="F536" s="18"/>
      <c r="G536" s="18"/>
    </row>
    <row r="537" spans="1:7" ht="12.75">
      <c r="A537" s="19">
        <f t="shared" si="120"/>
        <v>215.17558336166456</v>
      </c>
      <c r="B537" s="48">
        <f t="shared" si="118"/>
        <v>215.17558336166456</v>
      </c>
      <c r="C537" s="19">
        <f t="shared" si="119"/>
        <v>5.371454361635219</v>
      </c>
      <c r="D537" s="19">
        <f t="shared" si="121"/>
        <v>27.449264617909837</v>
      </c>
      <c r="E537" s="18"/>
      <c r="F537" s="18"/>
      <c r="G537" s="18"/>
    </row>
    <row r="538" spans="1:7" ht="12.75">
      <c r="A538" s="19">
        <f t="shared" si="120"/>
        <v>217.53189199501236</v>
      </c>
      <c r="B538" s="48">
        <f t="shared" si="118"/>
        <v>217.53189199501236</v>
      </c>
      <c r="C538" s="19">
        <f t="shared" si="119"/>
        <v>5.382345469641757</v>
      </c>
      <c r="D538" s="19">
        <f t="shared" si="121"/>
        <v>27.5312343753125</v>
      </c>
      <c r="E538" s="18"/>
      <c r="F538" s="18"/>
      <c r="G538" s="18"/>
    </row>
    <row r="539" spans="1:7" ht="12.75">
      <c r="A539" s="19">
        <f t="shared" si="120"/>
        <v>219.75587953120757</v>
      </c>
      <c r="B539" s="48">
        <f t="shared" si="118"/>
        <v>219.75587953120757</v>
      </c>
      <c r="C539" s="19">
        <f t="shared" si="119"/>
        <v>5.392517291753245</v>
      </c>
      <c r="D539" s="19">
        <f t="shared" si="121"/>
        <v>27.607897796591022</v>
      </c>
      <c r="E539" s="18"/>
      <c r="F539" s="18"/>
      <c r="G539" s="18"/>
    </row>
    <row r="540" spans="1:7" ht="12.75">
      <c r="A540" s="19">
        <f t="shared" si="120"/>
        <v>221.83738483627818</v>
      </c>
      <c r="B540" s="48">
        <f t="shared" si="118"/>
        <v>221.83738483627818</v>
      </c>
      <c r="C540" s="19">
        <f t="shared" si="119"/>
        <v>5.401944612725047</v>
      </c>
      <c r="D540" s="19">
        <f t="shared" si="121"/>
        <v>27.67904181300985</v>
      </c>
      <c r="E540" s="18"/>
      <c r="F540" s="18"/>
      <c r="G540" s="18"/>
    </row>
    <row r="541" spans="1:7" ht="12.75">
      <c r="A541" s="19">
        <f t="shared" si="120"/>
        <v>223.76723739027068</v>
      </c>
      <c r="B541" s="48">
        <f t="shared" si="118"/>
        <v>223.76723739027068</v>
      </c>
      <c r="C541" s="19">
        <f t="shared" si="119"/>
        <v>5.410606392803378</v>
      </c>
      <c r="D541" s="19">
        <f t="shared" si="121"/>
        <v>27.744485908606883</v>
      </c>
      <c r="E541" s="18"/>
      <c r="F541" s="18"/>
      <c r="G541" s="18"/>
    </row>
    <row r="542" spans="1:7" ht="12.75">
      <c r="A542" s="19">
        <f t="shared" si="120"/>
        <v>225.53720680888586</v>
      </c>
      <c r="B542" s="48">
        <f t="shared" si="118"/>
        <v>225.53720680888586</v>
      </c>
      <c r="C542" s="19">
        <f t="shared" si="119"/>
        <v>5.4184851422674285</v>
      </c>
      <c r="D542" s="19">
        <f t="shared" si="121"/>
        <v>27.804077691993978</v>
      </c>
      <c r="E542" s="18"/>
      <c r="F542" s="18"/>
      <c r="G542" s="18"/>
    </row>
    <row r="543" spans="1:7" ht="12.75">
      <c r="A543" s="19">
        <f t="shared" si="120"/>
        <v>227.1399592888268</v>
      </c>
      <c r="B543" s="48">
        <f t="shared" si="118"/>
        <v>227.1399592888268</v>
      </c>
      <c r="C543" s="19">
        <f t="shared" si="119"/>
        <v>5.425566388229649</v>
      </c>
      <c r="D543" s="19">
        <f t="shared" si="121"/>
        <v>27.857689093442623</v>
      </c>
      <c r="E543" s="18"/>
      <c r="F543" s="18"/>
      <c r="G543" s="18"/>
    </row>
    <row r="544" spans="1:7" ht="12.75">
      <c r="A544" s="19">
        <f t="shared" si="120"/>
        <v>228.56902036966216</v>
      </c>
      <c r="B544" s="48">
        <f t="shared" si="118"/>
        <v>228.56902036966216</v>
      </c>
      <c r="C544" s="19">
        <f t="shared" si="119"/>
        <v>5.431838223234329</v>
      </c>
      <c r="D544" s="19">
        <f t="shared" si="121"/>
        <v>27.905213122892526</v>
      </c>
      <c r="E544" s="18"/>
      <c r="F544" s="18"/>
      <c r="G544" s="18"/>
    </row>
    <row r="545" spans="1:7" ht="12.75">
      <c r="A545" s="19">
        <f t="shared" si="120"/>
        <v>229.81874340125748</v>
      </c>
      <c r="B545" s="48">
        <f t="shared" si="118"/>
        <v>229.81874340125748</v>
      </c>
      <c r="C545" s="19">
        <f t="shared" si="119"/>
        <v>5.437290926062635</v>
      </c>
      <c r="D545" s="19">
        <f t="shared" si="121"/>
        <v>27.94656112873748</v>
      </c>
      <c r="E545" s="18"/>
      <c r="F545" s="18"/>
      <c r="G545" s="18"/>
    </row>
    <row r="546" spans="1:7" ht="12.75">
      <c r="A546" s="19">
        <f t="shared" si="120"/>
        <v>230.8842831373346</v>
      </c>
      <c r="B546" s="48">
        <f t="shared" si="118"/>
        <v>230.8842831373346</v>
      </c>
      <c r="C546" s="19">
        <f t="shared" si="119"/>
        <v>5.441916646210618</v>
      </c>
      <c r="D546" s="19">
        <f t="shared" si="121"/>
        <v>27.981660503108237</v>
      </c>
      <c r="E546" s="18"/>
      <c r="F546" s="18"/>
      <c r="G546" s="18"/>
    </row>
    <row r="547" spans="1:7" ht="12.75">
      <c r="A547" s="19">
        <f t="shared" si="120"/>
        <v>231.76157392828426</v>
      </c>
      <c r="B547" s="48">
        <f t="shared" si="118"/>
        <v>231.76157392828426</v>
      </c>
      <c r="C547" s="19">
        <f t="shared" si="119"/>
        <v>5.4457091446370525</v>
      </c>
      <c r="D547" s="19">
        <f t="shared" si="121"/>
        <v>28.01045278602818</v>
      </c>
      <c r="E547" s="18"/>
      <c r="F547" s="18"/>
      <c r="G547" s="18"/>
    </row>
    <row r="548" spans="1:7" ht="12.75">
      <c r="A548" s="19">
        <f t="shared" si="120"/>
        <v>232.4473120506724</v>
      </c>
      <c r="B548" s="48">
        <f t="shared" si="118"/>
        <v>232.4473120506724</v>
      </c>
      <c r="C548" s="19">
        <f t="shared" si="119"/>
        <v>5.448663584510571</v>
      </c>
      <c r="D548" s="19">
        <f t="shared" si="121"/>
        <v>28.032892127733405</v>
      </c>
      <c r="E548" s="18"/>
      <c r="F548" s="18"/>
      <c r="G548" s="18"/>
    </row>
    <row r="549" spans="1:7" ht="12.75">
      <c r="A549" s="19">
        <f t="shared" si="120"/>
        <v>232.93894178095724</v>
      </c>
      <c r="B549" s="48">
        <f t="shared" si="118"/>
        <v>232.93894178095724</v>
      </c>
      <c r="C549" s="19">
        <f t="shared" si="119"/>
        <v>5.450776366781716</v>
      </c>
      <c r="D549" s="19">
        <f t="shared" si="121"/>
        <v>28.048944075315564</v>
      </c>
      <c r="E549" s="18"/>
      <c r="F549" s="18"/>
      <c r="G549" s="18"/>
    </row>
    <row r="550" spans="1:7" ht="12.75">
      <c r="A550" s="19">
        <f t="shared" si="120"/>
        <v>233.2346448932418</v>
      </c>
      <c r="B550" s="48">
        <f t="shared" si="118"/>
        <v>233.2346448932418</v>
      </c>
      <c r="C550" s="19">
        <f t="shared" si="119"/>
        <v>5.452045006448987</v>
      </c>
      <c r="D550" s="19">
        <f t="shared" si="121"/>
        <v>28.058584656508543</v>
      </c>
      <c r="E550" s="18"/>
      <c r="F550" s="18"/>
      <c r="G550" s="18"/>
    </row>
    <row r="551" spans="1:7" ht="12.75">
      <c r="A551" s="19">
        <f t="shared" si="120"/>
        <v>233.33333333295667</v>
      </c>
      <c r="B551" s="48">
        <f t="shared" si="118"/>
        <v>233.33333333295667</v>
      </c>
      <c r="C551" s="19">
        <f t="shared" si="119"/>
        <v>5.4524680463736805</v>
      </c>
      <c r="D551" s="19">
        <f t="shared" si="121"/>
        <v>28.0617997398266</v>
      </c>
      <c r="E551" s="18"/>
      <c r="F551" s="18"/>
      <c r="G551" s="18"/>
    </row>
    <row r="552" spans="1:7" ht="12.75">
      <c r="A552" s="19">
        <f aca="true" t="shared" si="122" ref="A552:A588">L60</f>
        <v>200.00000001166552</v>
      </c>
      <c r="B552" s="48">
        <f t="shared" si="118"/>
        <v>200.00000001166552</v>
      </c>
      <c r="C552" s="19">
        <f t="shared" si="119"/>
        <v>5.298317366606364</v>
      </c>
      <c r="D552" s="19">
        <f aca="true" t="shared" si="123" ref="D552:D588">L101</f>
        <v>26.901960800719387</v>
      </c>
      <c r="E552" s="18"/>
      <c r="F552" s="18"/>
      <c r="G552" s="18"/>
    </row>
    <row r="553" spans="1:7" ht="12.75">
      <c r="A553" s="19">
        <f t="shared" si="122"/>
        <v>200.168981755088</v>
      </c>
      <c r="B553" s="48">
        <f t="shared" si="118"/>
        <v>200.168981755088</v>
      </c>
      <c r="C553" s="19">
        <f t="shared" si="119"/>
        <v>5.299161918588982</v>
      </c>
      <c r="D553" s="19">
        <f t="shared" si="123"/>
        <v>26.908248910221072</v>
      </c>
      <c r="E553" s="18"/>
      <c r="F553" s="18"/>
      <c r="G553" s="18"/>
    </row>
    <row r="554" spans="1:7" ht="12.75">
      <c r="A554" s="19">
        <f t="shared" si="122"/>
        <v>200.67294669099084</v>
      </c>
      <c r="B554" s="48">
        <f t="shared" si="118"/>
        <v>200.67294669099084</v>
      </c>
      <c r="C554" s="19">
        <f t="shared" si="119"/>
        <v>5.301676451953288</v>
      </c>
      <c r="D554" s="19">
        <f t="shared" si="123"/>
        <v>26.926975348862136</v>
      </c>
      <c r="E554" s="18"/>
      <c r="F554" s="18"/>
      <c r="G554" s="18"/>
    </row>
    <row r="555" spans="1:7" ht="12.75">
      <c r="A555" s="19">
        <f t="shared" si="122"/>
        <v>201.50311100698949</v>
      </c>
      <c r="B555" s="48">
        <f t="shared" si="118"/>
        <v>201.50311100698949</v>
      </c>
      <c r="C555" s="19">
        <f t="shared" si="119"/>
        <v>5.305804820508197</v>
      </c>
      <c r="D555" s="19">
        <f t="shared" si="123"/>
        <v>26.957735016406666</v>
      </c>
      <c r="E555" s="18"/>
      <c r="F555" s="18"/>
      <c r="G555" s="18"/>
    </row>
    <row r="556" spans="1:7" ht="12.75">
      <c r="A556" s="19">
        <f t="shared" si="122"/>
        <v>202.64533887622062</v>
      </c>
      <c r="B556" s="48">
        <f t="shared" si="118"/>
        <v>202.64533887622062</v>
      </c>
      <c r="C556" s="19">
        <f t="shared" si="119"/>
        <v>5.311457351952259</v>
      </c>
      <c r="D556" s="19">
        <f t="shared" si="123"/>
        <v>26.99988015716281</v>
      </c>
      <c r="E556" s="18"/>
      <c r="F556" s="18"/>
      <c r="G556" s="18"/>
    </row>
    <row r="557" spans="1:7" ht="12.75">
      <c r="A557" s="19">
        <f t="shared" si="122"/>
        <v>204.08083238899152</v>
      </c>
      <c r="B557" s="48">
        <f t="shared" si="118"/>
        <v>204.08083238899152</v>
      </c>
      <c r="C557" s="19">
        <f t="shared" si="119"/>
        <v>5.318516152563927</v>
      </c>
      <c r="D557" s="19">
        <f t="shared" si="123"/>
        <v>27.05255766069027</v>
      </c>
      <c r="E557" s="18"/>
      <c r="F557" s="18"/>
      <c r="G557" s="18"/>
    </row>
    <row r="558" spans="1:7" ht="12.75">
      <c r="A558" s="19">
        <f t="shared" si="122"/>
        <v>205.78698076650963</v>
      </c>
      <c r="B558" s="48">
        <f t="shared" si="118"/>
        <v>205.78698076650963</v>
      </c>
      <c r="C558" s="19">
        <f t="shared" si="119"/>
        <v>5.326841559817265</v>
      </c>
      <c r="D558" s="19">
        <f t="shared" si="123"/>
        <v>27.114754544497405</v>
      </c>
      <c r="E558" s="18"/>
      <c r="F558" s="18"/>
      <c r="G558" s="18"/>
    </row>
    <row r="559" spans="1:7" ht="12.75">
      <c r="A559" s="19">
        <f t="shared" si="122"/>
        <v>207.73828188762735</v>
      </c>
      <c r="B559" s="48">
        <f t="shared" si="118"/>
        <v>207.73828188762735</v>
      </c>
      <c r="C559" s="19">
        <f t="shared" si="119"/>
        <v>5.3362790272717096</v>
      </c>
      <c r="D559" s="19">
        <f t="shared" si="123"/>
        <v>27.18534664921604</v>
      </c>
      <c r="E559" s="18"/>
      <c r="F559" s="18"/>
      <c r="G559" s="18"/>
    </row>
    <row r="560" spans="1:7" ht="12.75">
      <c r="A560" s="19">
        <f t="shared" si="122"/>
        <v>209.90725613012796</v>
      </c>
      <c r="B560" s="48">
        <f t="shared" si="118"/>
        <v>209.90725613012796</v>
      </c>
      <c r="C560" s="19">
        <f t="shared" si="119"/>
        <v>5.346665795691335</v>
      </c>
      <c r="D560" s="19">
        <f t="shared" si="123"/>
        <v>27.26314603840986</v>
      </c>
      <c r="E560" s="18"/>
      <c r="F560" s="18"/>
      <c r="G560" s="18"/>
    </row>
    <row r="561" spans="1:7" ht="12.75">
      <c r="A561" s="19">
        <f t="shared" si="122"/>
        <v>212.26528973080596</v>
      </c>
      <c r="B561" s="48">
        <f t="shared" si="118"/>
        <v>212.26528973080596</v>
      </c>
      <c r="C561" s="19">
        <f t="shared" si="119"/>
        <v>5.357836859020073</v>
      </c>
      <c r="D561" s="19">
        <f t="shared" si="123"/>
        <v>27.346943646925478</v>
      </c>
      <c r="E561" s="18"/>
      <c r="F561" s="18"/>
      <c r="G561" s="18"/>
    </row>
    <row r="562" spans="1:7" ht="12.75">
      <c r="A562" s="19">
        <f t="shared" si="122"/>
        <v>214.7833665965185</v>
      </c>
      <c r="B562" s="48">
        <f t="shared" si="118"/>
        <v>214.7833665965185</v>
      </c>
      <c r="C562" s="19">
        <f t="shared" si="119"/>
        <v>5.369629922934837</v>
      </c>
      <c r="D562" s="19">
        <f t="shared" si="123"/>
        <v>27.435545018555683</v>
      </c>
      <c r="E562" s="18"/>
      <c r="F562" s="18"/>
      <c r="G562" s="18"/>
    </row>
    <row r="563" spans="1:7" ht="12.75">
      <c r="A563" s="19">
        <f t="shared" si="122"/>
        <v>217.4326686952129</v>
      </c>
      <c r="B563" s="48">
        <f t="shared" si="118"/>
        <v>217.4326686952129</v>
      </c>
      <c r="C563" s="19">
        <f t="shared" si="119"/>
        <v>5.381889233384886</v>
      </c>
      <c r="D563" s="19">
        <f t="shared" si="123"/>
        <v>27.52779821505843</v>
      </c>
      <c r="E563" s="18"/>
      <c r="F563" s="18"/>
      <c r="G563" s="18"/>
    </row>
    <row r="564" spans="1:7" ht="12.75">
      <c r="A564" s="19">
        <f t="shared" si="122"/>
        <v>220.1850425154663</v>
      </c>
      <c r="B564" s="48">
        <f t="shared" si="118"/>
        <v>220.1850425154663</v>
      </c>
      <c r="C564" s="19">
        <f t="shared" si="119"/>
        <v>5.394468295167036</v>
      </c>
      <c r="D564" s="19">
        <f t="shared" si="123"/>
        <v>27.622613972553474</v>
      </c>
      <c r="E564" s="18"/>
      <c r="F564" s="18"/>
      <c r="G564" s="18"/>
    </row>
    <row r="565" spans="1:7" ht="12.75">
      <c r="A565" s="19">
        <f t="shared" si="122"/>
        <v>223.01334121899316</v>
      </c>
      <c r="B565" s="48">
        <f t="shared" si="118"/>
        <v>223.01334121899316</v>
      </c>
      <c r="C565" s="19">
        <f t="shared" si="119"/>
        <v>5.407231595764749</v>
      </c>
      <c r="D565" s="19">
        <f t="shared" si="123"/>
        <v>27.718978853273125</v>
      </c>
      <c r="E565" s="18"/>
      <c r="F565" s="18"/>
      <c r="G565" s="18"/>
    </row>
    <row r="566" spans="1:7" ht="12.75">
      <c r="A566" s="19">
        <f t="shared" si="122"/>
        <v>225.89165912444386</v>
      </c>
      <c r="B566" s="48">
        <f aca="true" t="shared" si="124" ref="B566:B629">IF(A566&lt;$C$180,$C$180,A566)</f>
        <v>225.89165912444386</v>
      </c>
      <c r="C566" s="19">
        <f aca="true" t="shared" si="125" ref="C566:C629">LN(B566)</f>
        <v>5.420055499925731</v>
      </c>
      <c r="D566" s="19">
        <f t="shared" si="123"/>
        <v>27.815962504664647</v>
      </c>
      <c r="E566" s="18"/>
      <c r="F566" s="18"/>
      <c r="G566" s="18"/>
    </row>
    <row r="567" spans="1:7" ht="12.75">
      <c r="A567" s="19">
        <f t="shared" si="122"/>
        <v>228.79547800541863</v>
      </c>
      <c r="B567" s="48">
        <f t="shared" si="124"/>
        <v>228.79547800541863</v>
      </c>
      <c r="C567" s="19">
        <f t="shared" si="125"/>
        <v>5.432828495348002</v>
      </c>
      <c r="D567" s="19">
        <f t="shared" si="123"/>
        <v>27.912720257145374</v>
      </c>
      <c r="E567" s="18"/>
      <c r="F567" s="18"/>
      <c r="G567" s="18"/>
    </row>
    <row r="568" spans="1:7" ht="12.75">
      <c r="A568" s="19">
        <f t="shared" si="122"/>
        <v>231.7017446044262</v>
      </c>
      <c r="B568" s="48">
        <f t="shared" si="124"/>
        <v>231.7017446044262</v>
      </c>
      <c r="C568" s="19">
        <f t="shared" si="125"/>
        <v>5.445450960993178</v>
      </c>
      <c r="D568" s="19">
        <f t="shared" si="123"/>
        <v>28.008492244572814</v>
      </c>
      <c r="E568" s="18"/>
      <c r="F568" s="18"/>
      <c r="G568" s="18"/>
    </row>
    <row r="569" spans="1:7" ht="12.75">
      <c r="A569" s="19">
        <f t="shared" si="122"/>
        <v>234.58889692532728</v>
      </c>
      <c r="B569" s="48">
        <f t="shared" si="124"/>
        <v>234.58889692532728</v>
      </c>
      <c r="C569" s="19">
        <f t="shared" si="125"/>
        <v>5.457834607415358</v>
      </c>
      <c r="D569" s="19">
        <f t="shared" si="123"/>
        <v>28.1026000890753</v>
      </c>
      <c r="E569" s="18"/>
      <c r="F569" s="18"/>
      <c r="G569" s="18"/>
    </row>
    <row r="570" spans="1:7" ht="12.75">
      <c r="A570" s="19">
        <f t="shared" si="122"/>
        <v>237.43685418725545</v>
      </c>
      <c r="B570" s="48">
        <f t="shared" si="124"/>
        <v>237.43685418725545</v>
      </c>
      <c r="C570" s="19">
        <f t="shared" si="125"/>
        <v>5.469901711016819</v>
      </c>
      <c r="D570" s="19">
        <f t="shared" si="123"/>
        <v>28.19444200898002</v>
      </c>
      <c r="E570" s="18"/>
      <c r="F570" s="18"/>
      <c r="G570" s="18"/>
    </row>
    <row r="571" spans="1:7" ht="12.75">
      <c r="A571" s="19">
        <f t="shared" si="122"/>
        <v>240.22698243277375</v>
      </c>
      <c r="B571" s="48">
        <f t="shared" si="124"/>
        <v>240.22698243277375</v>
      </c>
      <c r="C571" s="19">
        <f t="shared" si="125"/>
        <v>5.481584236529213</v>
      </c>
      <c r="D571" s="19">
        <f t="shared" si="123"/>
        <v>28.283487021596336</v>
      </c>
      <c r="E571" s="18"/>
      <c r="F571" s="18"/>
      <c r="G571" s="18"/>
    </row>
    <row r="572" spans="1:7" ht="12.75">
      <c r="A572" s="19">
        <f t="shared" si="122"/>
        <v>242.94204505997624</v>
      </c>
      <c r="B572" s="48">
        <f t="shared" si="124"/>
        <v>242.94204505997624</v>
      </c>
      <c r="C572" s="19">
        <f t="shared" si="125"/>
        <v>5.492822917199879</v>
      </c>
      <c r="D572" s="19">
        <f t="shared" si="123"/>
        <v>28.369268742460186</v>
      </c>
      <c r="E572" s="18"/>
      <c r="F572" s="18"/>
      <c r="G572" s="18"/>
    </row>
    <row r="573" spans="1:7" ht="12.75">
      <c r="A573" s="19">
        <f t="shared" si="122"/>
        <v>245.56614518195343</v>
      </c>
      <c r="B573" s="48">
        <f t="shared" si="124"/>
        <v>245.56614518195343</v>
      </c>
      <c r="C573" s="19">
        <f t="shared" si="125"/>
        <v>5.503566341421092</v>
      </c>
      <c r="D573" s="19">
        <f t="shared" si="123"/>
        <v>28.451379138900684</v>
      </c>
      <c r="E573" s="18"/>
      <c r="F573" s="18"/>
      <c r="G573" s="18"/>
    </row>
    <row r="574" spans="1:7" ht="12.75">
      <c r="A574" s="19">
        <f t="shared" si="122"/>
        <v>248.08466477212497</v>
      </c>
      <c r="B574" s="48">
        <f t="shared" si="124"/>
        <v>248.08466477212497</v>
      </c>
      <c r="C574" s="19">
        <f t="shared" si="125"/>
        <v>5.513770078114785</v>
      </c>
      <c r="D574" s="19">
        <f t="shared" si="123"/>
        <v>28.529462480740797</v>
      </c>
      <c r="E574" s="18"/>
      <c r="F574" s="18"/>
      <c r="G574" s="18"/>
    </row>
    <row r="575" spans="1:7" ht="12.75">
      <c r="A575" s="19">
        <f t="shared" si="122"/>
        <v>250.48420402127704</v>
      </c>
      <c r="B575" s="48">
        <f t="shared" si="124"/>
        <v>250.48420402127704</v>
      </c>
      <c r="C575" s="19">
        <f t="shared" si="125"/>
        <v>5.523395860737399</v>
      </c>
      <c r="D575" s="19">
        <f t="shared" si="123"/>
        <v>28.60320964275738</v>
      </c>
      <c r="E575" s="18"/>
      <c r="F575" s="18"/>
      <c r="G575" s="18"/>
    </row>
    <row r="576" spans="1:7" ht="12.75">
      <c r="A576" s="19">
        <f t="shared" si="122"/>
        <v>252.7525231651947</v>
      </c>
      <c r="B576" s="48">
        <f t="shared" si="124"/>
        <v>252.7525231651947</v>
      </c>
      <c r="C576" s="19">
        <f t="shared" si="125"/>
        <v>5.532410840700187</v>
      </c>
      <c r="D576" s="19">
        <f t="shared" si="123"/>
        <v>28.672352848437924</v>
      </c>
      <c r="E576" s="18"/>
      <c r="F576" s="18"/>
      <c r="G576" s="18"/>
    </row>
    <row r="577" spans="1:7" ht="12.75">
      <c r="A577" s="19">
        <f t="shared" si="122"/>
        <v>254.878488179922</v>
      </c>
      <c r="B577" s="48">
        <f t="shared" si="124"/>
        <v>254.878488179922</v>
      </c>
      <c r="C577" s="19">
        <f t="shared" si="125"/>
        <v>5.540786914646666</v>
      </c>
      <c r="D577" s="19">
        <f t="shared" si="123"/>
        <v>28.736660898254026</v>
      </c>
      <c r="E577" s="18"/>
      <c r="F577" s="18"/>
      <c r="G577" s="18"/>
    </row>
    <row r="578" spans="1:7" ht="12.75">
      <c r="A578" s="19">
        <f t="shared" si="122"/>
        <v>256.8520211235642</v>
      </c>
      <c r="B578" s="48">
        <f t="shared" si="124"/>
        <v>256.8520211235642</v>
      </c>
      <c r="C578" s="19">
        <f t="shared" si="125"/>
        <v>5.548500125769077</v>
      </c>
      <c r="D578" s="19">
        <f t="shared" si="123"/>
        <v>28.79593489398399</v>
      </c>
      <c r="E578" s="18"/>
      <c r="F578" s="18"/>
      <c r="G578" s="18"/>
    </row>
    <row r="579" spans="1:7" ht="12.75">
      <c r="A579" s="19">
        <f t="shared" si="122"/>
        <v>258.6640554739352</v>
      </c>
      <c r="B579" s="48">
        <f t="shared" si="124"/>
        <v>258.6640554739352</v>
      </c>
      <c r="C579" s="19">
        <f t="shared" si="125"/>
        <v>5.555530136646896</v>
      </c>
      <c r="D579" s="19">
        <f t="shared" si="123"/>
        <v>28.850004449959904</v>
      </c>
      <c r="E579" s="18"/>
      <c r="F579" s="18"/>
      <c r="G579" s="18"/>
    </row>
    <row r="580" spans="1:7" ht="12.75">
      <c r="A580" s="19">
        <f t="shared" si="122"/>
        <v>260.3064965237663</v>
      </c>
      <c r="B580" s="48">
        <f t="shared" si="124"/>
        <v>260.3064965237663</v>
      </c>
      <c r="C580" s="19">
        <f t="shared" si="125"/>
        <v>5.561859769521449</v>
      </c>
      <c r="D580" s="19">
        <f t="shared" si="123"/>
        <v>28.898724369542393</v>
      </c>
      <c r="E580" s="18"/>
      <c r="F580" s="18"/>
      <c r="G580" s="18"/>
    </row>
    <row r="581" spans="1:7" ht="12.75">
      <c r="A581" s="19">
        <f t="shared" si="122"/>
        <v>261.7721867123023</v>
      </c>
      <c r="B581" s="48">
        <f t="shared" si="124"/>
        <v>261.7721867123023</v>
      </c>
      <c r="C581" s="19">
        <f t="shared" si="125"/>
        <v>5.567474609147205</v>
      </c>
      <c r="D581" s="19">
        <f t="shared" si="123"/>
        <v>28.941971758329267</v>
      </c>
      <c r="E581" s="18"/>
      <c r="F581" s="18"/>
      <c r="G581" s="18"/>
    </row>
    <row r="582" spans="1:7" ht="12.75">
      <c r="A582" s="19">
        <f t="shared" si="122"/>
        <v>263.054875664863</v>
      </c>
      <c r="B582" s="48">
        <f t="shared" si="124"/>
        <v>263.054875664863</v>
      </c>
      <c r="C582" s="19">
        <f t="shared" si="125"/>
        <v>5.5723626631309235</v>
      </c>
      <c r="D582" s="19">
        <f t="shared" si="123"/>
        <v>28.97964354282813</v>
      </c>
      <c r="E582" s="18"/>
      <c r="F582" s="18"/>
      <c r="G582" s="18"/>
    </row>
    <row r="583" spans="1:7" ht="12.75">
      <c r="A583" s="19">
        <f t="shared" si="122"/>
        <v>264.14919465837323</v>
      </c>
      <c r="B583" s="48">
        <f t="shared" si="124"/>
        <v>264.14919465837323</v>
      </c>
      <c r="C583" s="19">
        <f t="shared" si="125"/>
        <v>5.576514074801487</v>
      </c>
      <c r="D583" s="19">
        <f t="shared" si="123"/>
        <v>29.01165436327334</v>
      </c>
      <c r="E583" s="18"/>
      <c r="F583" s="18"/>
      <c r="G583" s="18"/>
    </row>
    <row r="584" spans="1:7" ht="12.75">
      <c r="A584" s="19">
        <f t="shared" si="122"/>
        <v>265.0506352146627</v>
      </c>
      <c r="B584" s="48">
        <f t="shared" si="124"/>
        <v>265.0506352146627</v>
      </c>
      <c r="C584" s="19">
        <f t="shared" si="125"/>
        <v>5.579920884015221</v>
      </c>
      <c r="D584" s="19">
        <f t="shared" si="123"/>
        <v>29.037934811010793</v>
      </c>
      <c r="E584" s="18"/>
      <c r="F584" s="18"/>
      <c r="G584" s="18"/>
    </row>
    <row r="585" spans="1:7" ht="12.75">
      <c r="A585" s="19">
        <f t="shared" si="122"/>
        <v>265.7555315326783</v>
      </c>
      <c r="B585" s="48">
        <f t="shared" si="124"/>
        <v>265.7555315326783</v>
      </c>
      <c r="C585" s="19">
        <f t="shared" si="125"/>
        <v>5.582576831803846</v>
      </c>
      <c r="D585" s="19">
        <f t="shared" si="123"/>
        <v>29.058429983754714</v>
      </c>
      <c r="E585" s="18"/>
      <c r="F585" s="18"/>
      <c r="G585" s="18"/>
    </row>
    <row r="586" spans="1:7" ht="12.75">
      <c r="A586" s="19">
        <f t="shared" si="122"/>
        <v>266.2610464971595</v>
      </c>
      <c r="B586" s="48">
        <f t="shared" si="124"/>
        <v>266.2610464971595</v>
      </c>
      <c r="C586" s="19">
        <f t="shared" si="125"/>
        <v>5.584477205354191</v>
      </c>
      <c r="D586" s="19">
        <f t="shared" si="123"/>
        <v>29.07309833558948</v>
      </c>
      <c r="E586" s="18"/>
      <c r="F586" s="18"/>
      <c r="G586" s="18"/>
    </row>
    <row r="587" spans="1:7" ht="12.75">
      <c r="A587" s="19">
        <f t="shared" si="122"/>
        <v>266.5651610389379</v>
      </c>
      <c r="B587" s="48">
        <f t="shared" si="124"/>
        <v>266.5651610389379</v>
      </c>
      <c r="C587" s="19">
        <f t="shared" si="125"/>
        <v>5.585618720431717</v>
      </c>
      <c r="D587" s="19">
        <f t="shared" si="123"/>
        <v>29.08191080255106</v>
      </c>
      <c r="E587" s="18"/>
      <c r="F587" s="18"/>
      <c r="G587" s="18"/>
    </row>
    <row r="588" spans="1:7" ht="12.75">
      <c r="A588" s="19">
        <f t="shared" si="122"/>
        <v>266.6666666670151</v>
      </c>
      <c r="B588" s="48">
        <f t="shared" si="124"/>
        <v>266.6666666670151</v>
      </c>
      <c r="C588" s="19">
        <f t="shared" si="125"/>
        <v>5.5859994390011245</v>
      </c>
      <c r="D588" s="19">
        <f t="shared" si="123"/>
        <v>29.084850188796587</v>
      </c>
      <c r="E588" s="18"/>
      <c r="F588" s="18"/>
      <c r="G588" s="18"/>
    </row>
    <row r="589" spans="1:7" ht="12.75">
      <c r="A589" s="19">
        <f aca="true" t="shared" si="126" ref="A589:A625">M60</f>
        <v>233.33333330983493</v>
      </c>
      <c r="B589" s="48">
        <f t="shared" si="124"/>
        <v>233.33333330983493</v>
      </c>
      <c r="C589" s="19">
        <f t="shared" si="125"/>
        <v>5.452468046274587</v>
      </c>
      <c r="D589" s="19">
        <f aca="true" t="shared" si="127" ref="D589:D625">M101</f>
        <v>28.06179973907348</v>
      </c>
      <c r="E589" s="18"/>
      <c r="F589" s="18"/>
      <c r="G589" s="18"/>
    </row>
    <row r="590" spans="1:7" ht="12.75">
      <c r="A590" s="19">
        <f t="shared" si="126"/>
        <v>233.49630387484146</v>
      </c>
      <c r="B590" s="48">
        <f t="shared" si="124"/>
        <v>233.49630387484146</v>
      </c>
      <c r="C590" s="19">
        <f t="shared" si="125"/>
        <v>5.453166247753868</v>
      </c>
      <c r="D590" s="19">
        <f t="shared" si="127"/>
        <v>28.067106408963078</v>
      </c>
      <c r="E590" s="18"/>
      <c r="F590" s="18"/>
      <c r="G590" s="18"/>
    </row>
    <row r="591" spans="1:7" ht="12.75">
      <c r="A591" s="19">
        <f t="shared" si="126"/>
        <v>233.9826228746314</v>
      </c>
      <c r="B591" s="48">
        <f t="shared" si="124"/>
        <v>233.9826228746314</v>
      </c>
      <c r="C591" s="19">
        <f t="shared" si="125"/>
        <v>5.455246851380677</v>
      </c>
      <c r="D591" s="19">
        <f t="shared" si="127"/>
        <v>28.082922749602474</v>
      </c>
      <c r="E591" s="18"/>
      <c r="F591" s="18"/>
      <c r="G591" s="18"/>
    </row>
    <row r="592" spans="1:7" ht="12.75">
      <c r="A592" s="19">
        <f t="shared" si="126"/>
        <v>234.7846282483858</v>
      </c>
      <c r="B592" s="48">
        <f t="shared" si="124"/>
        <v>234.7846282483858</v>
      </c>
      <c r="C592" s="19">
        <f t="shared" si="125"/>
        <v>5.458668618384901</v>
      </c>
      <c r="D592" s="19">
        <f t="shared" si="127"/>
        <v>28.108943272934404</v>
      </c>
      <c r="E592" s="18"/>
      <c r="F592" s="18"/>
      <c r="G592" s="18"/>
    </row>
    <row r="593" spans="1:7" ht="12.75">
      <c r="A593" s="19">
        <f t="shared" si="126"/>
        <v>235.88992322029404</v>
      </c>
      <c r="B593" s="48">
        <f t="shared" si="124"/>
        <v>235.88992322029404</v>
      </c>
      <c r="C593" s="19">
        <f t="shared" si="125"/>
        <v>5.463365269182033</v>
      </c>
      <c r="D593" s="19">
        <f t="shared" si="127"/>
        <v>28.14467655882348</v>
      </c>
      <c r="E593" s="18"/>
      <c r="F593" s="18"/>
      <c r="G593" s="18"/>
    </row>
    <row r="594" spans="1:7" ht="12.75">
      <c r="A594" s="19">
        <f t="shared" si="126"/>
        <v>237.28189472989519</v>
      </c>
      <c r="B594" s="48">
        <f t="shared" si="124"/>
        <v>237.28189472989519</v>
      </c>
      <c r="C594" s="19">
        <f t="shared" si="125"/>
        <v>5.469248863564649</v>
      </c>
      <c r="D594" s="19">
        <f t="shared" si="127"/>
        <v>28.189469725859645</v>
      </c>
      <c r="E594" s="18"/>
      <c r="F594" s="18"/>
      <c r="G594" s="18"/>
    </row>
    <row r="595" spans="1:7" ht="12.75">
      <c r="A595" s="19">
        <f t="shared" si="126"/>
        <v>238.9403640560345</v>
      </c>
      <c r="B595" s="48">
        <f t="shared" si="124"/>
        <v>238.9403640560345</v>
      </c>
      <c r="C595" s="19">
        <f t="shared" si="125"/>
        <v>5.476213998017425</v>
      </c>
      <c r="D595" s="19">
        <f t="shared" si="127"/>
        <v>28.242538873789343</v>
      </c>
      <c r="E595" s="18"/>
      <c r="F595" s="18"/>
      <c r="G595" s="18"/>
    </row>
    <row r="596" spans="1:7" ht="12.75">
      <c r="A596" s="19">
        <f t="shared" si="126"/>
        <v>240.84231109109152</v>
      </c>
      <c r="B596" s="48">
        <f t="shared" si="124"/>
        <v>240.84231109109152</v>
      </c>
      <c r="C596" s="19">
        <f t="shared" si="125"/>
        <v>5.48414240851056</v>
      </c>
      <c r="D596" s="19">
        <f t="shared" si="127"/>
        <v>28.303002552633664</v>
      </c>
      <c r="E596" s="18"/>
      <c r="F596" s="18"/>
      <c r="G596" s="18"/>
    </row>
    <row r="597" spans="1:7" ht="12.75">
      <c r="A597" s="19">
        <f t="shared" si="126"/>
        <v>242.9626154533215</v>
      </c>
      <c r="B597" s="48">
        <f t="shared" si="124"/>
        <v>242.9626154533215</v>
      </c>
      <c r="C597" s="19">
        <f t="shared" si="125"/>
        <v>5.4929075856339535</v>
      </c>
      <c r="D597" s="19">
        <f t="shared" si="127"/>
        <v>28.36991543604598</v>
      </c>
      <c r="E597" s="18"/>
      <c r="F597" s="18"/>
      <c r="G597" s="18"/>
    </row>
    <row r="598" spans="1:7" ht="12.75">
      <c r="A598" s="19">
        <f t="shared" si="126"/>
        <v>245.2747663309011</v>
      </c>
      <c r="B598" s="48">
        <f t="shared" si="124"/>
        <v>245.2747663309011</v>
      </c>
      <c r="C598" s="19">
        <f t="shared" si="125"/>
        <v>5.502379077366913</v>
      </c>
      <c r="D598" s="19">
        <f t="shared" si="127"/>
        <v>28.44229985505735</v>
      </c>
      <c r="E598" s="18"/>
      <c r="F598" s="18"/>
      <c r="G598" s="18"/>
    </row>
    <row r="599" spans="1:7" ht="12.75">
      <c r="A599" s="19">
        <f t="shared" si="126"/>
        <v>247.75150566128772</v>
      </c>
      <c r="B599" s="48">
        <f t="shared" si="124"/>
        <v>247.75150566128772</v>
      </c>
      <c r="C599" s="19">
        <f t="shared" si="125"/>
        <v>5.512426250532853</v>
      </c>
      <c r="D599" s="19">
        <f t="shared" si="127"/>
        <v>28.519173524255024</v>
      </c>
      <c r="E599" s="18"/>
      <c r="F599" s="18"/>
      <c r="G599" s="18"/>
    </row>
    <row r="600" spans="1:7" ht="12.75">
      <c r="A600" s="19">
        <f t="shared" si="126"/>
        <v>250.36538299408952</v>
      </c>
      <c r="B600" s="48">
        <f t="shared" si="124"/>
        <v>250.36538299408952</v>
      </c>
      <c r="C600" s="19">
        <f t="shared" si="125"/>
        <v>5.522921382840254</v>
      </c>
      <c r="D600" s="19">
        <f t="shared" si="127"/>
        <v>28.59957250871156</v>
      </c>
      <c r="E600" s="18"/>
      <c r="F600" s="18"/>
      <c r="G600" s="18"/>
    </row>
    <row r="601" spans="1:7" ht="12.75">
      <c r="A601" s="19">
        <f t="shared" si="126"/>
        <v>253.0892128645408</v>
      </c>
      <c r="B601" s="48">
        <f t="shared" si="124"/>
        <v>253.0892128645408</v>
      </c>
      <c r="C601" s="19">
        <f t="shared" si="125"/>
        <v>5.533742046589641</v>
      </c>
      <c r="D601" s="19">
        <f t="shared" si="127"/>
        <v>28.68256911738408</v>
      </c>
      <c r="E601" s="18"/>
      <c r="F601" s="18"/>
      <c r="G601" s="18"/>
    </row>
    <row r="602" spans="1:7" ht="12.75">
      <c r="A602" s="19">
        <f t="shared" si="126"/>
        <v>255.89643537186893</v>
      </c>
      <c r="B602" s="48">
        <f t="shared" si="124"/>
        <v>255.89643537186893</v>
      </c>
      <c r="C602" s="19">
        <f t="shared" si="125"/>
        <v>5.54477281329877</v>
      </c>
      <c r="D602" s="19">
        <f t="shared" si="127"/>
        <v>28.767284899973053</v>
      </c>
      <c r="E602" s="18"/>
      <c r="F602" s="18"/>
      <c r="G602" s="18"/>
    </row>
    <row r="603" spans="1:7" ht="12.75">
      <c r="A603" s="19">
        <f t="shared" si="126"/>
        <v>258.7613874618265</v>
      </c>
      <c r="B603" s="48">
        <f t="shared" si="124"/>
        <v>258.7613874618265</v>
      </c>
      <c r="C603" s="19">
        <f t="shared" si="125"/>
        <v>5.5559063531254935</v>
      </c>
      <c r="D603" s="19">
        <f t="shared" si="127"/>
        <v>28.852899249937522</v>
      </c>
      <c r="E603" s="18"/>
      <c r="F603" s="18"/>
      <c r="G603" s="18"/>
    </row>
    <row r="604" spans="1:7" ht="12.75">
      <c r="A604" s="19">
        <f t="shared" si="126"/>
        <v>261.6594963517444</v>
      </c>
      <c r="B604" s="48">
        <f t="shared" si="124"/>
        <v>261.6594963517444</v>
      </c>
      <c r="C604" s="19">
        <f t="shared" si="125"/>
        <v>5.567044026261434</v>
      </c>
      <c r="D604" s="19">
        <f t="shared" si="127"/>
        <v>28.93865429083448</v>
      </c>
      <c r="E604" s="18"/>
      <c r="F604" s="18"/>
      <c r="G604" s="18"/>
    </row>
    <row r="605" spans="1:7" ht="12.75">
      <c r="A605" s="19">
        <f t="shared" si="126"/>
        <v>264.56740816055446</v>
      </c>
      <c r="B605" s="48">
        <f t="shared" si="124"/>
        <v>264.56740816055446</v>
      </c>
      <c r="C605" s="19">
        <f t="shared" si="125"/>
        <v>5.5780960700979225</v>
      </c>
      <c r="D605" s="19">
        <f t="shared" si="127"/>
        <v>29.023856778452632</v>
      </c>
      <c r="E605" s="18"/>
      <c r="F605" s="18"/>
      <c r="G605" s="18"/>
    </row>
    <row r="606" spans="1:7" ht="12.75">
      <c r="A606" s="19">
        <f t="shared" si="126"/>
        <v>267.4630647789376</v>
      </c>
      <c r="B606" s="48">
        <f t="shared" si="124"/>
        <v>267.4630647789376</v>
      </c>
      <c r="C606" s="19">
        <f t="shared" si="125"/>
        <v>5.588981481209992</v>
      </c>
      <c r="D606" s="19">
        <f t="shared" si="127"/>
        <v>29.107877724186217</v>
      </c>
      <c r="E606" s="18"/>
      <c r="F606" s="18"/>
      <c r="G606" s="18"/>
    </row>
    <row r="607" spans="1:7" ht="12.75">
      <c r="A607" s="19">
        <f t="shared" si="126"/>
        <v>270.32574095488155</v>
      </c>
      <c r="B607" s="48">
        <f t="shared" si="124"/>
        <v>270.32574095488155</v>
      </c>
      <c r="C607" s="19">
        <f t="shared" si="125"/>
        <v>5.599627679805858</v>
      </c>
      <c r="D607" s="19">
        <f t="shared" si="127"/>
        <v>29.190150369144664</v>
      </c>
      <c r="E607" s="18"/>
      <c r="F607" s="18"/>
      <c r="G607" s="18"/>
    </row>
    <row r="608" spans="1:7" ht="12.75">
      <c r="A608" s="19">
        <f t="shared" si="126"/>
        <v>273.13605197442496</v>
      </c>
      <c r="B608" s="48">
        <f t="shared" si="124"/>
        <v>273.13605197442496</v>
      </c>
      <c r="C608" s="19">
        <f t="shared" si="125"/>
        <v>5.609970029926092</v>
      </c>
      <c r="D608" s="19">
        <f t="shared" si="127"/>
        <v>29.270167039770747</v>
      </c>
      <c r="E608" s="18"/>
      <c r="F608" s="18"/>
      <c r="G608" s="18"/>
    </row>
    <row r="609" spans="1:7" ht="12.75">
      <c r="A609" s="19">
        <f t="shared" si="126"/>
        <v>275.87594054159024</v>
      </c>
      <c r="B609" s="48">
        <f t="shared" si="124"/>
        <v>275.87594054159024</v>
      </c>
      <c r="C609" s="19">
        <f t="shared" si="125"/>
        <v>5.619951273874542</v>
      </c>
      <c r="D609" s="19">
        <f t="shared" si="127"/>
        <v>29.347475312404786</v>
      </c>
      <c r="E609" s="18"/>
      <c r="F609" s="18"/>
      <c r="G609" s="18"/>
    </row>
    <row r="610" spans="1:7" ht="12.75">
      <c r="A610" s="19">
        <f t="shared" si="126"/>
        <v>278.52864973290843</v>
      </c>
      <c r="B610" s="48">
        <f t="shared" si="124"/>
        <v>278.52864973290843</v>
      </c>
      <c r="C610" s="19">
        <f t="shared" si="125"/>
        <v>5.629520925648803</v>
      </c>
      <c r="D610" s="19">
        <f t="shared" si="127"/>
        <v>29.421673817439157</v>
      </c>
      <c r="E610" s="18"/>
      <c r="F610" s="18"/>
      <c r="G610" s="18"/>
    </row>
    <row r="611" spans="1:7" ht="12.75">
      <c r="A611" s="19">
        <f t="shared" si="126"/>
        <v>281.07868734753976</v>
      </c>
      <c r="B611" s="48">
        <f t="shared" si="124"/>
        <v>281.07868734753976</v>
      </c>
      <c r="C611" s="19">
        <f t="shared" si="125"/>
        <v>5.63863465628157</v>
      </c>
      <c r="D611" s="19">
        <f t="shared" si="127"/>
        <v>29.4924079292454</v>
      </c>
      <c r="E611" s="18"/>
      <c r="F611" s="18"/>
      <c r="G611" s="18"/>
    </row>
    <row r="612" spans="1:7" ht="12.75">
      <c r="A612" s="19">
        <f t="shared" si="126"/>
        <v>283.51178564986657</v>
      </c>
      <c r="B612" s="48">
        <f t="shared" si="124"/>
        <v>283.51178564986657</v>
      </c>
      <c r="C612" s="19">
        <f t="shared" si="125"/>
        <v>5.647253694260918</v>
      </c>
      <c r="D612" s="19">
        <f t="shared" si="127"/>
        <v>29.559365518032802</v>
      </c>
      <c r="E612" s="18"/>
      <c r="F612" s="18"/>
      <c r="G612" s="18"/>
    </row>
    <row r="613" spans="1:7" ht="12.75">
      <c r="A613" s="19">
        <f t="shared" si="126"/>
        <v>285.8148594182037</v>
      </c>
      <c r="B613" s="48">
        <f t="shared" si="124"/>
        <v>285.8148594182037</v>
      </c>
      <c r="C613" s="19">
        <f t="shared" si="125"/>
        <v>5.655344256510214</v>
      </c>
      <c r="D613" s="19">
        <f t="shared" si="127"/>
        <v>29.622272884044236</v>
      </c>
      <c r="E613" s="18"/>
      <c r="F613" s="18"/>
      <c r="G613" s="18"/>
    </row>
    <row r="614" spans="1:7" ht="12.75">
      <c r="A614" s="19">
        <f t="shared" si="126"/>
        <v>287.9759643554426</v>
      </c>
      <c r="B614" s="48">
        <f t="shared" si="124"/>
        <v>287.9759643554426</v>
      </c>
      <c r="C614" s="19">
        <f t="shared" si="125"/>
        <v>5.662877019554051</v>
      </c>
      <c r="D614" s="19">
        <f t="shared" si="127"/>
        <v>29.68089095161139</v>
      </c>
      <c r="E614" s="18"/>
      <c r="F614" s="18"/>
      <c r="G614" s="18"/>
    </row>
    <row r="615" spans="1:7" ht="12.75">
      <c r="A615" s="19">
        <f t="shared" si="126"/>
        <v>289.9842572568215</v>
      </c>
      <c r="B615" s="48">
        <f t="shared" si="124"/>
        <v>289.9842572568215</v>
      </c>
      <c r="C615" s="19">
        <f t="shared" si="125"/>
        <v>5.6698266361857135</v>
      </c>
      <c r="D615" s="19">
        <f t="shared" si="127"/>
        <v>29.735011768648164</v>
      </c>
      <c r="E615" s="18"/>
      <c r="F615" s="18"/>
      <c r="G615" s="18"/>
    </row>
    <row r="616" spans="1:7" ht="12.75">
      <c r="A616" s="19">
        <f t="shared" si="126"/>
        <v>291.82995883422274</v>
      </c>
      <c r="B616" s="48">
        <f t="shared" si="124"/>
        <v>291.82995883422274</v>
      </c>
      <c r="C616" s="19">
        <f t="shared" si="125"/>
        <v>5.676171299887195</v>
      </c>
      <c r="D616" s="19">
        <f t="shared" si="127"/>
        <v>29.784455334132165</v>
      </c>
      <c r="E616" s="18"/>
      <c r="F616" s="18"/>
      <c r="G616" s="18"/>
    </row>
    <row r="617" spans="1:7" ht="12.75">
      <c r="A617" s="19">
        <f t="shared" si="126"/>
        <v>293.5043197338259</v>
      </c>
      <c r="B617" s="48">
        <f t="shared" si="124"/>
        <v>293.5043197338259</v>
      </c>
      <c r="C617" s="19">
        <f t="shared" si="125"/>
        <v>5.681892357162656</v>
      </c>
      <c r="D617" s="19">
        <f t="shared" si="127"/>
        <v>29.829066760127027</v>
      </c>
      <c r="E617" s="18"/>
      <c r="F617" s="18"/>
      <c r="G617" s="18"/>
    </row>
    <row r="618" spans="1:7" ht="12.75">
      <c r="A618" s="19">
        <f t="shared" si="126"/>
        <v>294.99959002632323</v>
      </c>
      <c r="B618" s="48">
        <f t="shared" si="124"/>
        <v>294.99959002632323</v>
      </c>
      <c r="C618" s="19">
        <f t="shared" si="125"/>
        <v>5.686973966597577</v>
      </c>
      <c r="D618" s="19">
        <f t="shared" si="127"/>
        <v>29.868713764302484</v>
      </c>
      <c r="E618" s="18"/>
      <c r="F618" s="18"/>
      <c r="G618" s="18"/>
    </row>
    <row r="619" spans="1:7" ht="12.75">
      <c r="A619" s="19">
        <f t="shared" si="126"/>
        <v>296.3089922721752</v>
      </c>
      <c r="B619" s="48">
        <f t="shared" si="124"/>
        <v>296.3089922721752</v>
      </c>
      <c r="C619" s="19">
        <f t="shared" si="125"/>
        <v>5.691402802658247</v>
      </c>
      <c r="D619" s="19">
        <f t="shared" si="127"/>
        <v>29.903284482368598</v>
      </c>
      <c r="E619" s="18"/>
      <c r="F619" s="18"/>
      <c r="G619" s="18"/>
    </row>
    <row r="620" spans="1:7" ht="12.75">
      <c r="A620" s="19">
        <f t="shared" si="126"/>
        <v>297.4266981489546</v>
      </c>
      <c r="B620" s="48">
        <f t="shared" si="124"/>
        <v>297.4266981489546</v>
      </c>
      <c r="C620" s="19">
        <f t="shared" si="125"/>
        <v>5.695167801849374</v>
      </c>
      <c r="D620" s="19">
        <f t="shared" si="127"/>
        <v>29.932685586283174</v>
      </c>
      <c r="E620" s="18"/>
      <c r="F620" s="18"/>
      <c r="G620" s="18"/>
    </row>
    <row r="621" spans="1:7" ht="12.75">
      <c r="A621" s="19">
        <f t="shared" si="126"/>
        <v>298.3478085580864</v>
      </c>
      <c r="B621" s="48">
        <f t="shared" si="124"/>
        <v>298.3478085580864</v>
      </c>
      <c r="C621" s="19">
        <f t="shared" si="125"/>
        <v>5.6982599487361085</v>
      </c>
      <c r="D621" s="19">
        <f t="shared" si="127"/>
        <v>29.956840692686647</v>
      </c>
      <c r="E621" s="18"/>
      <c r="F621" s="18"/>
      <c r="G621" s="18"/>
    </row>
    <row r="622" spans="1:7" ht="12.75">
      <c r="A622" s="19">
        <f t="shared" si="126"/>
        <v>299.0683370921371</v>
      </c>
      <c r="B622" s="48">
        <f t="shared" si="124"/>
        <v>299.0683370921371</v>
      </c>
      <c r="C622" s="19">
        <f t="shared" si="125"/>
        <v>5.700672099424239</v>
      </c>
      <c r="D622" s="19">
        <f t="shared" si="127"/>
        <v>29.97568904613781</v>
      </c>
      <c r="E622" s="18"/>
      <c r="F622" s="18"/>
      <c r="G622" s="18"/>
    </row>
    <row r="623" spans="1:7" ht="12.75">
      <c r="A623" s="19">
        <f t="shared" si="126"/>
        <v>299.5851967319201</v>
      </c>
      <c r="B623" s="48">
        <f t="shared" si="124"/>
        <v>299.5851967319201</v>
      </c>
      <c r="C623" s="19">
        <f t="shared" si="125"/>
        <v>5.7023988403152694</v>
      </c>
      <c r="D623" s="19">
        <f t="shared" si="127"/>
        <v>29.98918446289907</v>
      </c>
      <c r="E623" s="18"/>
      <c r="F623" s="18"/>
      <c r="G623" s="18"/>
    </row>
    <row r="624" spans="1:7" ht="12.75">
      <c r="A624" s="19">
        <f t="shared" si="126"/>
        <v>299.8961896481706</v>
      </c>
      <c r="B624" s="48">
        <f t="shared" si="124"/>
        <v>299.8961896481706</v>
      </c>
      <c r="C624" s="19">
        <f t="shared" si="125"/>
        <v>5.703436380266348</v>
      </c>
      <c r="D624" s="19">
        <f t="shared" si="127"/>
        <v>29.997294522915503</v>
      </c>
      <c r="E624" s="18"/>
      <c r="F624" s="18"/>
      <c r="G624" s="18"/>
    </row>
    <row r="625" spans="1:7" ht="12.75">
      <c r="A625" s="19">
        <f t="shared" si="126"/>
        <v>300.0000000011823</v>
      </c>
      <c r="B625" s="48">
        <f t="shared" si="124"/>
        <v>300.0000000011823</v>
      </c>
      <c r="C625" s="19">
        <f t="shared" si="125"/>
        <v>5.703782474660142</v>
      </c>
      <c r="D625" s="19">
        <f t="shared" si="127"/>
        <v>30.000000000030806</v>
      </c>
      <c r="E625" s="18"/>
      <c r="F625" s="18"/>
      <c r="G625" s="18"/>
    </row>
    <row r="626" spans="1:7" ht="12.75">
      <c r="A626" s="19">
        <f aca="true" t="shared" si="128" ref="A626:A662">N60</f>
        <v>266.66666668221745</v>
      </c>
      <c r="B626" s="48">
        <f t="shared" si="124"/>
        <v>266.66666668221745</v>
      </c>
      <c r="C626" s="19">
        <f t="shared" si="125"/>
        <v>5.585999439058133</v>
      </c>
      <c r="D626" s="19">
        <f aca="true" t="shared" si="129" ref="D626:D662">N101</f>
        <v>29.08485018923674</v>
      </c>
      <c r="E626" s="18"/>
      <c r="F626" s="18"/>
      <c r="G626" s="18"/>
    </row>
    <row r="627" spans="1:7" ht="12.75">
      <c r="A627" s="19">
        <f t="shared" si="128"/>
        <v>266.8251267518496</v>
      </c>
      <c r="B627" s="48">
        <f t="shared" si="124"/>
        <v>266.8251267518496</v>
      </c>
      <c r="C627" s="19">
        <f t="shared" si="125"/>
        <v>5.586593487837298</v>
      </c>
      <c r="D627" s="19">
        <f t="shared" si="129"/>
        <v>29.089436866923887</v>
      </c>
      <c r="E627" s="18"/>
      <c r="F627" s="18"/>
      <c r="G627" s="18"/>
    </row>
    <row r="628" spans="1:7" ht="12.75">
      <c r="A628" s="19">
        <f t="shared" si="128"/>
        <v>267.29818141702555</v>
      </c>
      <c r="B628" s="48">
        <f t="shared" si="124"/>
        <v>267.29818141702555</v>
      </c>
      <c r="C628" s="19">
        <f t="shared" si="125"/>
        <v>5.588364819593954</v>
      </c>
      <c r="D628" s="19">
        <f t="shared" si="129"/>
        <v>29.10311519590985</v>
      </c>
      <c r="E628" s="18"/>
      <c r="F628" s="18"/>
      <c r="G628" s="18"/>
    </row>
    <row r="629" spans="1:7" ht="12.75">
      <c r="A629" s="19">
        <f t="shared" si="128"/>
        <v>268.07894442289466</v>
      </c>
      <c r="B629" s="48">
        <f t="shared" si="124"/>
        <v>268.07894442289466</v>
      </c>
      <c r="C629" s="19">
        <f t="shared" si="125"/>
        <v>5.591281505876147</v>
      </c>
      <c r="D629" s="19">
        <f t="shared" si="129"/>
        <v>29.125643873021787</v>
      </c>
      <c r="E629" s="18"/>
      <c r="F629" s="18"/>
      <c r="G629" s="18"/>
    </row>
    <row r="630" spans="1:7" ht="12.75">
      <c r="A630" s="19">
        <f t="shared" si="128"/>
        <v>269.1562318778922</v>
      </c>
      <c r="B630" s="48">
        <f aca="true" t="shared" si="130" ref="B630:B693">IF(A630&lt;$C$180,$C$180,A630)</f>
        <v>269.1562318778922</v>
      </c>
      <c r="C630" s="19">
        <f aca="true" t="shared" si="131" ref="C630:C693">LN(B630)</f>
        <v>5.595291998660123</v>
      </c>
      <c r="D630" s="19">
        <f t="shared" si="129"/>
        <v>29.156633047759797</v>
      </c>
      <c r="E630" s="18"/>
      <c r="F630" s="18"/>
      <c r="G630" s="18"/>
    </row>
    <row r="631" spans="1:7" ht="12.75">
      <c r="A631" s="19">
        <f t="shared" si="128"/>
        <v>270.514973381335</v>
      </c>
      <c r="B631" s="48">
        <f t="shared" si="130"/>
        <v>270.514973381335</v>
      </c>
      <c r="C631" s="19">
        <f t="shared" si="131"/>
        <v>5.600327451214183</v>
      </c>
      <c r="D631" s="19">
        <f t="shared" si="129"/>
        <v>29.195561503483688</v>
      </c>
      <c r="E631" s="18"/>
      <c r="F631" s="18"/>
      <c r="G631" s="18"/>
    </row>
    <row r="632" spans="1:7" ht="12.75">
      <c r="A632" s="19">
        <f t="shared" si="128"/>
        <v>272.1367353175611</v>
      </c>
      <c r="B632" s="48">
        <f t="shared" si="130"/>
        <v>272.1367353175611</v>
      </c>
      <c r="C632" s="19">
        <f t="shared" si="131"/>
        <v>5.606304643356373</v>
      </c>
      <c r="D632" s="19">
        <f t="shared" si="129"/>
        <v>29.241798344617195</v>
      </c>
      <c r="E632" s="18"/>
      <c r="F632" s="18"/>
      <c r="G632" s="18"/>
    </row>
    <row r="633" spans="1:7" ht="12.75">
      <c r="A633" s="19">
        <f t="shared" si="128"/>
        <v>274.00031420624504</v>
      </c>
      <c r="B633" s="48">
        <f t="shared" si="130"/>
        <v>274.00031420624504</v>
      </c>
      <c r="C633" s="19">
        <f t="shared" si="131"/>
        <v>5.613129253125534</v>
      </c>
      <c r="D633" s="19">
        <f t="shared" si="129"/>
        <v>29.2946273012007</v>
      </c>
      <c r="E633" s="18"/>
      <c r="F633" s="18"/>
      <c r="G633" s="18"/>
    </row>
    <row r="634" spans="1:7" ht="12.75">
      <c r="A634" s="19">
        <f t="shared" si="128"/>
        <v>276.08235772700374</v>
      </c>
      <c r="B634" s="48">
        <f t="shared" si="130"/>
        <v>276.08235772700374</v>
      </c>
      <c r="C634" s="19">
        <f t="shared" si="131"/>
        <v>5.62069921876706</v>
      </c>
      <c r="D634" s="19">
        <f t="shared" si="129"/>
        <v>29.353271770873377</v>
      </c>
      <c r="E634" s="18"/>
      <c r="F634" s="18"/>
      <c r="G634" s="18"/>
    </row>
    <row r="635" spans="1:7" ht="12.75">
      <c r="A635" s="19">
        <f t="shared" si="128"/>
        <v>278.3579756383741</v>
      </c>
      <c r="B635" s="48">
        <f t="shared" si="130"/>
        <v>278.3579756383741</v>
      </c>
      <c r="C635" s="19">
        <f t="shared" si="131"/>
        <v>5.6289079674914255</v>
      </c>
      <c r="D635" s="19">
        <f t="shared" si="129"/>
        <v>29.416918950757665</v>
      </c>
      <c r="E635" s="18"/>
      <c r="F635" s="18"/>
      <c r="G635" s="18"/>
    </row>
    <row r="636" spans="1:7" ht="12.75">
      <c r="A636" s="19">
        <f t="shared" si="128"/>
        <v>280.801310659993</v>
      </c>
      <c r="B636" s="48">
        <f t="shared" si="130"/>
        <v>280.801310659993</v>
      </c>
      <c r="C636" s="19">
        <f t="shared" si="131"/>
        <v>5.637647339733331</v>
      </c>
      <c r="D636" s="19">
        <f t="shared" si="129"/>
        <v>29.484741788963362</v>
      </c>
      <c r="E636" s="18"/>
      <c r="F636" s="18"/>
      <c r="G636" s="18"/>
    </row>
    <row r="637" spans="1:7" ht="12.75">
      <c r="A637" s="19">
        <f t="shared" si="128"/>
        <v>283.38604864990907</v>
      </c>
      <c r="B637" s="48">
        <f t="shared" si="130"/>
        <v>283.38604864990907</v>
      </c>
      <c r="C637" s="19">
        <f t="shared" si="131"/>
        <v>5.646810097568845</v>
      </c>
      <c r="D637" s="19">
        <f t="shared" si="129"/>
        <v>29.555917920455208</v>
      </c>
      <c r="E637" s="18"/>
      <c r="F637" s="18"/>
      <c r="G637" s="18"/>
    </row>
    <row r="638" spans="1:7" ht="12.75">
      <c r="A638" s="19">
        <f t="shared" si="128"/>
        <v>286.0858564985279</v>
      </c>
      <c r="B638" s="48">
        <f t="shared" si="130"/>
        <v>286.0858564985279</v>
      </c>
      <c r="C638" s="19">
        <f t="shared" si="131"/>
        <v>5.656291963316885</v>
      </c>
      <c r="D638" s="19">
        <f t="shared" si="129"/>
        <v>29.62964517062649</v>
      </c>
      <c r="E638" s="18"/>
      <c r="F638" s="18"/>
      <c r="G638" s="18"/>
    </row>
    <row r="639" spans="1:7" ht="12.75">
      <c r="A639" s="19">
        <f t="shared" si="128"/>
        <v>288.8747439772623</v>
      </c>
      <c r="B639" s="48">
        <f t="shared" si="130"/>
        <v>288.8747439772623</v>
      </c>
      <c r="C639" s="19">
        <f t="shared" si="131"/>
        <v>5.6659931823189895</v>
      </c>
      <c r="D639" s="19">
        <f t="shared" si="129"/>
        <v>29.705153562019397</v>
      </c>
      <c r="E639" s="18"/>
      <c r="F639" s="18"/>
      <c r="G639" s="18"/>
    </row>
    <row r="640" spans="1:7" ht="12.75">
      <c r="A640" s="19">
        <f t="shared" si="128"/>
        <v>291.72735176256333</v>
      </c>
      <c r="B640" s="48">
        <f t="shared" si="130"/>
        <v>291.72735176256333</v>
      </c>
      <c r="C640" s="19">
        <f t="shared" si="131"/>
        <v>5.675819639233294</v>
      </c>
      <c r="D640" s="19">
        <f t="shared" si="129"/>
        <v>29.78171402117208</v>
      </c>
      <c r="E640" s="18"/>
      <c r="F640" s="18"/>
      <c r="G640" s="18"/>
    </row>
    <row r="641" spans="1:7" ht="12.75">
      <c r="A641" s="19">
        <f t="shared" si="128"/>
        <v>294.6191718966838</v>
      </c>
      <c r="B641" s="48">
        <f t="shared" si="130"/>
        <v>294.6191718966838</v>
      </c>
      <c r="C641" s="19">
        <f t="shared" si="131"/>
        <v>5.685683579632329</v>
      </c>
      <c r="D641" s="19">
        <f t="shared" si="129"/>
        <v>29.858644150940677</v>
      </c>
      <c r="E641" s="18"/>
      <c r="F641" s="18"/>
      <c r="G641" s="18"/>
    </row>
    <row r="642" spans="1:7" ht="12.75">
      <c r="A642" s="19">
        <f t="shared" si="128"/>
        <v>297.52670924292863</v>
      </c>
      <c r="B642" s="48">
        <f t="shared" si="130"/>
        <v>297.52670924292863</v>
      </c>
      <c r="C642" s="19">
        <f t="shared" si="131"/>
        <v>5.695503999923622</v>
      </c>
      <c r="D642" s="19">
        <f t="shared" si="129"/>
        <v>29.935311520306392</v>
      </c>
      <c r="E642" s="18"/>
      <c r="F642" s="18"/>
      <c r="G642" s="18"/>
    </row>
    <row r="643" spans="1:7" ht="12.75">
      <c r="A643" s="19">
        <f t="shared" si="128"/>
        <v>300.4275934000641</v>
      </c>
      <c r="B643" s="48">
        <f t="shared" si="130"/>
        <v>300.4275934000641</v>
      </c>
      <c r="C643" s="19">
        <f t="shared" si="131"/>
        <v>5.705206771197698</v>
      </c>
      <c r="D643" s="19">
        <f t="shared" si="129"/>
        <v>30.011134946929964</v>
      </c>
      <c r="E643" s="18"/>
      <c r="F643" s="18"/>
      <c r="G643" s="18"/>
    </row>
    <row r="644" spans="1:7" ht="12.75">
      <c r="A644" s="19">
        <f t="shared" si="128"/>
        <v>303.30065045309294</v>
      </c>
      <c r="B644" s="48">
        <f t="shared" si="130"/>
        <v>303.30065045309294</v>
      </c>
      <c r="C644" s="19">
        <f t="shared" si="131"/>
        <v>5.7147245592787606</v>
      </c>
      <c r="D644" s="19">
        <f t="shared" si="129"/>
        <v>30.085584227125306</v>
      </c>
      <c r="E644" s="18"/>
      <c r="F644" s="18"/>
      <c r="G644" s="18"/>
    </row>
    <row r="645" spans="1:7" ht="12.75">
      <c r="A645" s="19">
        <f t="shared" si="128"/>
        <v>306.1259432173487</v>
      </c>
      <c r="B645" s="48">
        <f t="shared" si="130"/>
        <v>306.1259432173487</v>
      </c>
      <c r="C645" s="19">
        <f t="shared" si="131"/>
        <v>5.723996596418582</v>
      </c>
      <c r="D645" s="19">
        <f t="shared" si="129"/>
        <v>30.15817872091307</v>
      </c>
      <c r="E645" s="18"/>
      <c r="F645" s="18"/>
      <c r="G645" s="18"/>
    </row>
    <row r="646" spans="1:7" ht="12.75">
      <c r="A646" s="19">
        <f t="shared" si="128"/>
        <v>308.884787571651</v>
      </c>
      <c r="B646" s="48">
        <f t="shared" si="130"/>
        <v>308.884787571651</v>
      </c>
      <c r="C646" s="19">
        <f t="shared" si="131"/>
        <v>5.732968351614581</v>
      </c>
      <c r="D646" s="19">
        <f t="shared" si="129"/>
        <v>30.228485140089244</v>
      </c>
      <c r="E646" s="18"/>
      <c r="F646" s="18"/>
      <c r="G646" s="18"/>
    </row>
    <row r="647" spans="1:7" ht="12.75">
      <c r="A647" s="19">
        <f t="shared" si="128"/>
        <v>311.55975128727954</v>
      </c>
      <c r="B647" s="48">
        <f t="shared" si="130"/>
        <v>311.55975128727954</v>
      </c>
      <c r="C647" s="19">
        <f t="shared" si="131"/>
        <v>5.7415911377694915</v>
      </c>
      <c r="D647" s="19">
        <f t="shared" si="129"/>
        <v>30.296114824523475</v>
      </c>
      <c r="E647" s="18"/>
      <c r="F647" s="18"/>
      <c r="G647" s="18"/>
    </row>
    <row r="648" spans="1:7" ht="12.75">
      <c r="A648" s="19">
        <f t="shared" si="128"/>
        <v>314.13464058418975</v>
      </c>
      <c r="B648" s="48">
        <f t="shared" si="130"/>
        <v>314.13464058418975</v>
      </c>
      <c r="C648" s="19">
        <f t="shared" si="131"/>
        <v>5.749821685672771</v>
      </c>
      <c r="D648" s="19">
        <f t="shared" si="129"/>
        <v>30.36072073237714</v>
      </c>
      <c r="E648" s="18"/>
      <c r="F648" s="18"/>
      <c r="G648" s="18"/>
    </row>
    <row r="649" spans="1:7" ht="12.75">
      <c r="A649" s="19">
        <f t="shared" si="128"/>
        <v>316.5944785678714</v>
      </c>
      <c r="B649" s="48">
        <f t="shared" si="130"/>
        <v>316.5944785678714</v>
      </c>
      <c r="C649" s="19">
        <f t="shared" si="131"/>
        <v>5.757621707521848</v>
      </c>
      <c r="D649" s="19">
        <f t="shared" si="129"/>
        <v>30.42199431702744</v>
      </c>
      <c r="E649" s="18"/>
      <c r="F649" s="18"/>
      <c r="G649" s="18"/>
    </row>
    <row r="650" spans="1:7" ht="12.75">
      <c r="A650" s="19">
        <f t="shared" si="128"/>
        <v>318.9254787610008</v>
      </c>
      <c r="B650" s="48">
        <f t="shared" si="130"/>
        <v>318.9254787610008</v>
      </c>
      <c r="C650" s="19">
        <f t="shared" si="131"/>
        <v>5.7649574665943515</v>
      </c>
      <c r="D650" s="19">
        <f t="shared" si="129"/>
        <v>30.479662418655586</v>
      </c>
      <c r="E650" s="18"/>
      <c r="F650" s="18"/>
      <c r="G650" s="18"/>
    </row>
    <row r="651" spans="1:7" ht="12.75">
      <c r="A651" s="19">
        <f t="shared" si="128"/>
        <v>321.11501615650064</v>
      </c>
      <c r="B651" s="48">
        <f t="shared" si="130"/>
        <v>321.11501615650064</v>
      </c>
      <c r="C651" s="19">
        <f t="shared" si="131"/>
        <v>5.771799364737319</v>
      </c>
      <c r="D651" s="19">
        <f t="shared" si="129"/>
        <v>30.533484261878257</v>
      </c>
      <c r="E651" s="18"/>
      <c r="F651" s="18"/>
      <c r="G651" s="18"/>
    </row>
    <row r="652" spans="1:7" ht="12.75">
      <c r="A652" s="19">
        <f t="shared" si="128"/>
        <v>323.1515975782726</v>
      </c>
      <c r="B652" s="48">
        <f t="shared" si="130"/>
        <v>323.1515975782726</v>
      </c>
      <c r="C652" s="19">
        <f t="shared" si="131"/>
        <v>5.7781215554635805</v>
      </c>
      <c r="D652" s="19">
        <f t="shared" si="129"/>
        <v>30.583248621895365</v>
      </c>
      <c r="E652" s="18"/>
      <c r="F652" s="18"/>
      <c r="G652" s="18"/>
    </row>
    <row r="653" spans="1:7" ht="12.75">
      <c r="A653" s="19">
        <f t="shared" si="128"/>
        <v>325.0248326286144</v>
      </c>
      <c r="B653" s="48">
        <f t="shared" si="130"/>
        <v>325.0248326286144</v>
      </c>
      <c r="C653" s="19">
        <f t="shared" si="131"/>
        <v>5.783901587498833</v>
      </c>
      <c r="D653" s="19">
        <f t="shared" si="129"/>
        <v>30.628771199445772</v>
      </c>
      <c r="E653" s="18"/>
      <c r="F653" s="18"/>
      <c r="G653" s="18"/>
    </row>
    <row r="654" spans="1:7" ht="12.75">
      <c r="A654" s="19">
        <f t="shared" si="128"/>
        <v>326.7254061089079</v>
      </c>
      <c r="B654" s="48">
        <f t="shared" si="130"/>
        <v>326.7254061089079</v>
      </c>
      <c r="C654" s="19">
        <f t="shared" si="131"/>
        <v>5.7891200814509025</v>
      </c>
      <c r="D654" s="19">
        <f t="shared" si="129"/>
        <v>30.669892228331946</v>
      </c>
      <c r="E654" s="18"/>
      <c r="F654" s="18"/>
      <c r="G654" s="18"/>
    </row>
    <row r="655" spans="1:7" ht="12.75">
      <c r="A655" s="19">
        <f t="shared" si="128"/>
        <v>328.2450525035203</v>
      </c>
      <c r="B655" s="48">
        <f t="shared" si="130"/>
        <v>328.2450525035203</v>
      </c>
      <c r="C655" s="19">
        <f t="shared" si="131"/>
        <v>5.793760440726652</v>
      </c>
      <c r="D655" s="19">
        <f t="shared" si="129"/>
        <v>30.706474327343514</v>
      </c>
      <c r="E655" s="18"/>
      <c r="F655" s="18"/>
      <c r="G655" s="18"/>
    </row>
    <row r="656" spans="1:7" ht="12.75">
      <c r="A656" s="19">
        <f t="shared" si="128"/>
        <v>329.57653289801294</v>
      </c>
      <c r="B656" s="48">
        <f t="shared" si="130"/>
        <v>329.57653289801294</v>
      </c>
      <c r="C656" s="19">
        <f t="shared" si="131"/>
        <v>5.797808596768809</v>
      </c>
      <c r="D656" s="19">
        <f t="shared" si="129"/>
        <v>30.73840060012857</v>
      </c>
      <c r="E656" s="18"/>
      <c r="F656" s="18"/>
      <c r="G656" s="18"/>
    </row>
    <row r="657" spans="1:7" ht="12.75">
      <c r="A657" s="19">
        <f t="shared" si="128"/>
        <v>330.71361454581535</v>
      </c>
      <c r="B657" s="48">
        <f t="shared" si="130"/>
        <v>330.71361454581535</v>
      </c>
      <c r="C657" s="19">
        <f t="shared" si="131"/>
        <v>5.801252788011864</v>
      </c>
      <c r="D657" s="19">
        <f t="shared" si="129"/>
        <v>30.765572981115472</v>
      </c>
      <c r="E657" s="18"/>
      <c r="F657" s="18"/>
      <c r="G657" s="18"/>
    </row>
    <row r="658" spans="1:7" ht="12.75">
      <c r="A658" s="19">
        <f t="shared" si="128"/>
        <v>331.6510531889537</v>
      </c>
      <c r="B658" s="48">
        <f t="shared" si="130"/>
        <v>331.6510531889537</v>
      </c>
      <c r="C658" s="19">
        <f t="shared" si="131"/>
        <v>5.804083371570182</v>
      </c>
      <c r="D658" s="19">
        <f t="shared" si="129"/>
        <v>30.78791082230361</v>
      </c>
      <c r="E658" s="18"/>
      <c r="F658" s="18"/>
      <c r="G658" s="18"/>
    </row>
    <row r="659" spans="1:7" ht="12.75">
      <c r="A659" s="19">
        <f t="shared" si="128"/>
        <v>332.38457816711656</v>
      </c>
      <c r="B659" s="48">
        <f t="shared" si="130"/>
        <v>332.38457816711656</v>
      </c>
      <c r="C659" s="19">
        <f t="shared" si="131"/>
        <v>5.806292666499206</v>
      </c>
      <c r="D659" s="19">
        <f t="shared" si="129"/>
        <v>30.805349714078115</v>
      </c>
      <c r="E659" s="18"/>
      <c r="F659" s="18"/>
      <c r="G659" s="18"/>
    </row>
    <row r="660" spans="1:7" ht="12.75">
      <c r="A660" s="19">
        <f t="shared" si="128"/>
        <v>332.9108803061604</v>
      </c>
      <c r="B660" s="48">
        <f t="shared" si="130"/>
        <v>332.9108803061604</v>
      </c>
      <c r="C660" s="19">
        <f t="shared" si="131"/>
        <v>5.807874827453799</v>
      </c>
      <c r="D660" s="19">
        <f t="shared" si="129"/>
        <v>30.81784053273338</v>
      </c>
      <c r="E660" s="18"/>
      <c r="F660" s="18"/>
      <c r="G660" s="18"/>
    </row>
    <row r="661" spans="1:7" ht="12.75">
      <c r="A661" s="19">
        <f t="shared" si="128"/>
        <v>333.2276025550578</v>
      </c>
      <c r="B661" s="48">
        <f t="shared" si="130"/>
        <v>333.2276025550578</v>
      </c>
      <c r="C661" s="19">
        <f t="shared" si="131"/>
        <v>5.808825747663072</v>
      </c>
      <c r="D661" s="19">
        <f t="shared" si="129"/>
        <v>30.82534870778622</v>
      </c>
      <c r="E661" s="18"/>
      <c r="F661" s="18"/>
      <c r="G661" s="18"/>
    </row>
    <row r="662" spans="1:7" ht="12.75">
      <c r="A662" s="19">
        <f t="shared" si="128"/>
        <v>333.3333333354529</v>
      </c>
      <c r="B662" s="48">
        <f t="shared" si="130"/>
        <v>333.3333333354529</v>
      </c>
      <c r="C662" s="19">
        <f t="shared" si="131"/>
        <v>5.809142990320386</v>
      </c>
      <c r="D662" s="19">
        <f t="shared" si="129"/>
        <v>30.82785370321471</v>
      </c>
      <c r="E662" s="18"/>
      <c r="F662" s="18"/>
      <c r="G662" s="18"/>
    </row>
    <row r="663" spans="1:7" ht="12.75">
      <c r="A663" s="19">
        <f aca="true" t="shared" si="132" ref="A663:A699">O60</f>
        <v>333.33333331036243</v>
      </c>
      <c r="B663" s="48">
        <f t="shared" si="130"/>
        <v>333.33333331036243</v>
      </c>
      <c r="C663" s="19">
        <f t="shared" si="131"/>
        <v>5.809142990245115</v>
      </c>
      <c r="D663" s="19">
        <f aca="true" t="shared" si="133" ref="D663:D699">O101</f>
        <v>30.827853702620345</v>
      </c>
      <c r="E663" s="18"/>
      <c r="F663" s="18"/>
      <c r="G663" s="18"/>
    </row>
    <row r="664" spans="1:7" ht="12.75">
      <c r="A664" s="19">
        <f t="shared" si="132"/>
        <v>333.4854759675198</v>
      </c>
      <c r="B664" s="48">
        <f t="shared" si="130"/>
        <v>333.4854759675198</v>
      </c>
      <c r="C664" s="19">
        <f t="shared" si="131"/>
        <v>5.809599314085056</v>
      </c>
      <c r="D664" s="19">
        <f t="shared" si="133"/>
        <v>30.831457030543262</v>
      </c>
      <c r="E664" s="18"/>
      <c r="F664" s="18"/>
      <c r="G664" s="18"/>
    </row>
    <row r="665" spans="1:7" ht="12.75">
      <c r="A665" s="19">
        <f t="shared" si="132"/>
        <v>333.9399193729751</v>
      </c>
      <c r="B665" s="48">
        <f t="shared" si="130"/>
        <v>333.9399193729751</v>
      </c>
      <c r="C665" s="19">
        <f t="shared" si="131"/>
        <v>5.810961094679131</v>
      </c>
      <c r="D665" s="19">
        <f t="shared" si="133"/>
        <v>30.842211119778263</v>
      </c>
      <c r="E665" s="18"/>
      <c r="F665" s="18"/>
      <c r="G665" s="18"/>
    </row>
    <row r="666" spans="1:7" ht="12.75">
      <c r="A666" s="19">
        <f t="shared" si="132"/>
        <v>334.69077235964045</v>
      </c>
      <c r="B666" s="48">
        <f t="shared" si="130"/>
        <v>334.69077235964045</v>
      </c>
      <c r="C666" s="19">
        <f t="shared" si="131"/>
        <v>5.813207037952672</v>
      </c>
      <c r="D666" s="19">
        <f t="shared" si="133"/>
        <v>30.859950414959965</v>
      </c>
      <c r="E666" s="18"/>
      <c r="F666" s="18"/>
      <c r="G666" s="18"/>
    </row>
    <row r="667" spans="1:7" ht="12.75">
      <c r="A667" s="19">
        <f t="shared" si="132"/>
        <v>335.72841919307086</v>
      </c>
      <c r="B667" s="48">
        <f t="shared" si="130"/>
        <v>335.72841919307086</v>
      </c>
      <c r="C667" s="19">
        <f t="shared" si="131"/>
        <v>5.816302556920764</v>
      </c>
      <c r="D667" s="19">
        <f t="shared" si="133"/>
        <v>30.884405888449038</v>
      </c>
      <c r="E667" s="18"/>
      <c r="F667" s="18"/>
      <c r="G667" s="18"/>
    </row>
    <row r="668" spans="1:7" ht="12.75">
      <c r="A668" s="19">
        <f t="shared" si="132"/>
        <v>337.0398079887536</v>
      </c>
      <c r="B668" s="48">
        <f t="shared" si="130"/>
        <v>337.0398079887536</v>
      </c>
      <c r="C668" s="19">
        <f t="shared" si="131"/>
        <v>5.820201047971909</v>
      </c>
      <c r="D668" s="19">
        <f t="shared" si="133"/>
        <v>30.915214795058578</v>
      </c>
      <c r="E668" s="18"/>
      <c r="F668" s="18"/>
      <c r="G668" s="18"/>
    </row>
    <row r="669" spans="1:7" ht="12.75">
      <c r="A669" s="19">
        <f t="shared" si="132"/>
        <v>338.6088247528049</v>
      </c>
      <c r="B669" s="48">
        <f t="shared" si="130"/>
        <v>338.6088247528049</v>
      </c>
      <c r="C669" s="19">
        <f t="shared" si="131"/>
        <v>5.824845531830782</v>
      </c>
      <c r="D669" s="19">
        <f t="shared" si="133"/>
        <v>30.951933226590857</v>
      </c>
      <c r="E669" s="18"/>
      <c r="F669" s="18"/>
      <c r="G669" s="18"/>
    </row>
    <row r="670" spans="1:7" ht="12.75">
      <c r="A670" s="19">
        <f t="shared" si="132"/>
        <v>340.41672811679825</v>
      </c>
      <c r="B670" s="48">
        <f t="shared" si="130"/>
        <v>340.41672811679825</v>
      </c>
      <c r="C670" s="19">
        <f t="shared" si="131"/>
        <v>5.830170538020549</v>
      </c>
      <c r="D670" s="19">
        <f t="shared" si="133"/>
        <v>30.994050549133988</v>
      </c>
      <c r="E670" s="18"/>
      <c r="F670" s="18"/>
      <c r="G670" s="18"/>
    </row>
    <row r="671" spans="1:7" ht="12.75">
      <c r="A671" s="19">
        <f t="shared" si="132"/>
        <v>342.4426183860589</v>
      </c>
      <c r="B671" s="48">
        <f t="shared" si="130"/>
        <v>342.4426183860589</v>
      </c>
      <c r="C671" s="19">
        <f t="shared" si="131"/>
        <v>5.836104106107343</v>
      </c>
      <c r="D671" s="19">
        <f t="shared" si="133"/>
        <v>31.041004762437506</v>
      </c>
      <c r="E671" s="18"/>
      <c r="F671" s="18"/>
      <c r="G671" s="18"/>
    </row>
    <row r="672" spans="1:7" ht="12.75">
      <c r="A672" s="19">
        <f t="shared" si="132"/>
        <v>344.66391578948475</v>
      </c>
      <c r="B672" s="48">
        <f t="shared" si="130"/>
        <v>344.66391578948475</v>
      </c>
      <c r="C672" s="19">
        <f t="shared" si="131"/>
        <v>5.842569785099995</v>
      </c>
      <c r="D672" s="19">
        <f t="shared" si="133"/>
        <v>31.092197879755336</v>
      </c>
      <c r="E672" s="18"/>
      <c r="F672" s="18"/>
      <c r="G672" s="18"/>
    </row>
    <row r="673" spans="1:7" ht="12.75">
      <c r="A673" s="19">
        <f t="shared" si="132"/>
        <v>347.0568261782762</v>
      </c>
      <c r="B673" s="48">
        <f t="shared" si="130"/>
        <v>347.0568261782762</v>
      </c>
      <c r="C673" s="19">
        <f t="shared" si="131"/>
        <v>5.849488530741491</v>
      </c>
      <c r="D673" s="19">
        <f t="shared" si="133"/>
        <v>31.147010563324038</v>
      </c>
      <c r="E673" s="18"/>
      <c r="F673" s="18"/>
      <c r="G673" s="18"/>
    </row>
    <row r="674" spans="1:7" ht="12.75">
      <c r="A674" s="19">
        <f t="shared" si="132"/>
        <v>349.5967770725188</v>
      </c>
      <c r="B674" s="48">
        <f t="shared" si="130"/>
        <v>349.5967770725188</v>
      </c>
      <c r="C674" s="19">
        <f t="shared" si="131"/>
        <v>5.856780424838768</v>
      </c>
      <c r="D674" s="19">
        <f t="shared" si="133"/>
        <v>31.204815433568044</v>
      </c>
      <c r="E674" s="18"/>
      <c r="F674" s="18"/>
      <c r="G674" s="18"/>
    </row>
    <row r="675" spans="1:7" ht="12.75">
      <c r="A675" s="19">
        <f t="shared" si="132"/>
        <v>352.25881209433396</v>
      </c>
      <c r="B675" s="48">
        <f t="shared" si="130"/>
        <v>352.25881209433396</v>
      </c>
      <c r="C675" s="19">
        <f t="shared" si="131"/>
        <v>5.864366167057318</v>
      </c>
      <c r="D675" s="19">
        <f t="shared" si="133"/>
        <v>31.26498866788023</v>
      </c>
      <c r="E675" s="18"/>
      <c r="F675" s="18"/>
      <c r="G675" s="18"/>
    </row>
    <row r="676" spans="1:7" ht="12.75">
      <c r="A676" s="19">
        <f t="shared" si="132"/>
        <v>355.01793678335184</v>
      </c>
      <c r="B676" s="48">
        <f t="shared" si="130"/>
        <v>355.01793678335184</v>
      </c>
      <c r="C676" s="19">
        <f t="shared" si="131"/>
        <v>5.8721683143493</v>
      </c>
      <c r="D676" s="19">
        <f t="shared" si="133"/>
        <v>31.32691969176274</v>
      </c>
      <c r="E676" s="18"/>
      <c r="F676" s="18"/>
      <c r="G676" s="18"/>
    </row>
    <row r="677" spans="1:7" ht="12.75">
      <c r="A677" s="19">
        <f t="shared" si="132"/>
        <v>357.8494130990671</v>
      </c>
      <c r="B677" s="48">
        <f t="shared" si="130"/>
        <v>357.8494130990671</v>
      </c>
      <c r="C677" s="19">
        <f t="shared" si="131"/>
        <v>5.880112264107998</v>
      </c>
      <c r="D677" s="19">
        <f t="shared" si="133"/>
        <v>31.39001892394145</v>
      </c>
      <c r="E677" s="18"/>
      <c r="F677" s="18"/>
      <c r="G677" s="18"/>
    </row>
    <row r="678" spans="1:7" ht="12.75">
      <c r="A678" s="19">
        <f t="shared" si="132"/>
        <v>360.7290033261644</v>
      </c>
      <c r="B678" s="48">
        <f t="shared" si="130"/>
        <v>360.7290033261644</v>
      </c>
      <c r="C678" s="19">
        <f t="shared" si="131"/>
        <v>5.888126993122055</v>
      </c>
      <c r="D678" s="19">
        <f t="shared" si="133"/>
        <v>31.453723659119582</v>
      </c>
      <c r="E678" s="18"/>
      <c r="F678" s="18"/>
      <c r="G678" s="18"/>
    </row>
    <row r="679" spans="1:7" ht="12.75">
      <c r="A679" s="19">
        <f t="shared" si="132"/>
        <v>363.6331665481239</v>
      </c>
      <c r="B679" s="48">
        <f t="shared" si="130"/>
        <v>363.6331665481239</v>
      </c>
      <c r="C679" s="19">
        <f t="shared" si="131"/>
        <v>5.896145575272348</v>
      </c>
      <c r="D679" s="19">
        <f t="shared" si="133"/>
        <v>31.517502255826702</v>
      </c>
      <c r="E679" s="18"/>
      <c r="F679" s="18"/>
      <c r="G679" s="18"/>
    </row>
    <row r="680" spans="1:7" ht="12.75">
      <c r="A680" s="19">
        <f t="shared" si="132"/>
        <v>366.5392124080523</v>
      </c>
      <c r="B680" s="48">
        <f t="shared" si="130"/>
        <v>366.5392124080523</v>
      </c>
      <c r="C680" s="19">
        <f t="shared" si="131"/>
        <v>5.904105507167098</v>
      </c>
      <c r="D680" s="19">
        <f t="shared" si="133"/>
        <v>31.580856845864812</v>
      </c>
      <c r="E680" s="18"/>
      <c r="F680" s="18"/>
      <c r="G680" s="18"/>
    </row>
    <row r="681" spans="1:7" ht="12.75">
      <c r="A681" s="19">
        <f t="shared" si="132"/>
        <v>369.42541767660754</v>
      </c>
      <c r="B681" s="48">
        <f t="shared" si="130"/>
        <v>369.42541767660754</v>
      </c>
      <c r="C681" s="19">
        <f t="shared" si="131"/>
        <v>5.911948873401788</v>
      </c>
      <c r="D681" s="19">
        <f t="shared" si="133"/>
        <v>31.643324802427667</v>
      </c>
      <c r="E681" s="18"/>
      <c r="F681" s="18"/>
      <c r="G681" s="18"/>
    </row>
    <row r="682" spans="1:7" ht="12.75">
      <c r="A682" s="19">
        <f t="shared" si="132"/>
        <v>372.2711113683316</v>
      </c>
      <c r="B682" s="48">
        <f t="shared" si="130"/>
        <v>372.2711113683316</v>
      </c>
      <c r="C682" s="19">
        <f t="shared" si="131"/>
        <v>5.91962238283265</v>
      </c>
      <c r="D682" s="19">
        <f t="shared" si="133"/>
        <v>31.704479203286926</v>
      </c>
      <c r="E682" s="18"/>
      <c r="F682" s="18"/>
      <c r="G682" s="18"/>
    </row>
    <row r="683" spans="1:7" ht="12.75">
      <c r="A683" s="19">
        <f t="shared" si="132"/>
        <v>375.0567339603604</v>
      </c>
      <c r="B683" s="48">
        <f t="shared" si="130"/>
        <v>375.0567339603604</v>
      </c>
      <c r="C683" s="19">
        <f t="shared" si="131"/>
        <v>5.927077305088109</v>
      </c>
      <c r="D683" s="19">
        <f t="shared" si="133"/>
        <v>31.763928510389178</v>
      </c>
      <c r="E683" s="18"/>
      <c r="F683" s="18"/>
      <c r="G683" s="18"/>
    </row>
    <row r="684" spans="1:7" ht="12.75">
      <c r="A684" s="19">
        <f t="shared" si="132"/>
        <v>377.76387582036006</v>
      </c>
      <c r="B684" s="48">
        <f t="shared" si="130"/>
        <v>377.76387582036006</v>
      </c>
      <c r="C684" s="19">
        <f t="shared" si="131"/>
        <v>5.9342693332918754</v>
      </c>
      <c r="D684" s="19">
        <f t="shared" si="133"/>
        <v>31.82131566365313</v>
      </c>
      <c r="E684" s="18"/>
      <c r="F684" s="18"/>
      <c r="G684" s="18"/>
    </row>
    <row r="685" spans="1:7" ht="12.75">
      <c r="A685" s="19">
        <f t="shared" si="132"/>
        <v>380.37529936265</v>
      </c>
      <c r="B685" s="48">
        <f t="shared" si="130"/>
        <v>380.37529936265</v>
      </c>
      <c r="C685" s="19">
        <f t="shared" si="131"/>
        <v>5.9411583952366085</v>
      </c>
      <c r="D685" s="19">
        <f t="shared" si="133"/>
        <v>31.876316759251203</v>
      </c>
      <c r="E685" s="18"/>
      <c r="F685" s="18"/>
      <c r="G685" s="18"/>
    </row>
    <row r="686" spans="1:7" ht="12.75">
      <c r="A686" s="19">
        <f t="shared" si="132"/>
        <v>382.8749488106535</v>
      </c>
      <c r="B686" s="48">
        <f t="shared" si="130"/>
        <v>382.8749488106535</v>
      </c>
      <c r="C686" s="19">
        <f t="shared" si="131"/>
        <v>5.947708431455649</v>
      </c>
      <c r="D686" s="19">
        <f t="shared" si="133"/>
        <v>31.928639454464005</v>
      </c>
      <c r="E686" s="18"/>
      <c r="F686" s="18"/>
      <c r="G686" s="18"/>
    </row>
    <row r="687" spans="1:7" ht="12.75">
      <c r="A687" s="19">
        <f t="shared" si="132"/>
        <v>385.2479508100668</v>
      </c>
      <c r="B687" s="48">
        <f t="shared" si="130"/>
        <v>385.2479508100668</v>
      </c>
      <c r="C687" s="19">
        <f t="shared" si="131"/>
        <v>5.953887155068796</v>
      </c>
      <c r="D687" s="19">
        <f t="shared" si="133"/>
        <v>31.978021214439003</v>
      </c>
      <c r="E687" s="18"/>
      <c r="F687" s="18"/>
      <c r="G687" s="18"/>
    </row>
    <row r="688" spans="1:7" ht="12.75">
      <c r="A688" s="19">
        <f t="shared" si="132"/>
        <v>387.480608547892</v>
      </c>
      <c r="B688" s="48">
        <f t="shared" si="130"/>
        <v>387.480608547892</v>
      </c>
      <c r="C688" s="19">
        <f t="shared" si="131"/>
        <v>5.9596658050841835</v>
      </c>
      <c r="D688" s="19">
        <f t="shared" si="133"/>
        <v>32.02422749210638</v>
      </c>
      <c r="E688" s="18"/>
      <c r="F688" s="18"/>
      <c r="G688" s="18"/>
    </row>
    <row r="689" spans="1:7" ht="12.75">
      <c r="A689" s="19">
        <f t="shared" si="132"/>
        <v>389.5603915078975</v>
      </c>
      <c r="B689" s="48">
        <f t="shared" si="130"/>
        <v>389.5603915078975</v>
      </c>
      <c r="C689" s="19">
        <f t="shared" si="131"/>
        <v>5.965018902092744</v>
      </c>
      <c r="D689" s="19">
        <f t="shared" si="133"/>
        <v>32.06704991168236</v>
      </c>
      <c r="E689" s="18"/>
      <c r="F689" s="18"/>
      <c r="G689" s="18"/>
    </row>
    <row r="690" spans="1:7" ht="12.75">
      <c r="A690" s="19">
        <f t="shared" si="132"/>
        <v>391.4759225413565</v>
      </c>
      <c r="B690" s="48">
        <f t="shared" si="130"/>
        <v>391.4759225413565</v>
      </c>
      <c r="C690" s="19">
        <f t="shared" si="131"/>
        <v>5.969924013006689</v>
      </c>
      <c r="D690" s="19">
        <f t="shared" si="133"/>
        <v>32.10630450875748</v>
      </c>
      <c r="E690" s="18"/>
      <c r="F690" s="18"/>
      <c r="G690" s="18"/>
    </row>
    <row r="691" spans="1:7" ht="12.75">
      <c r="A691" s="19">
        <f t="shared" si="132"/>
        <v>393.21696355317323</v>
      </c>
      <c r="B691" s="48">
        <f t="shared" si="130"/>
        <v>393.21696355317323</v>
      </c>
      <c r="C691" s="19">
        <f t="shared" si="131"/>
        <v>5.974361529644478</v>
      </c>
      <c r="D691" s="19">
        <f t="shared" si="133"/>
        <v>32.14183006577068</v>
      </c>
      <c r="E691" s="18"/>
      <c r="F691" s="18"/>
      <c r="G691" s="18"/>
    </row>
    <row r="692" spans="1:7" ht="12.75">
      <c r="A692" s="19">
        <f t="shared" si="132"/>
        <v>394.774400793105</v>
      </c>
      <c r="B692" s="48">
        <f t="shared" si="130"/>
        <v>394.774400793105</v>
      </c>
      <c r="C692" s="19">
        <f t="shared" si="131"/>
        <v>5.978314464507479</v>
      </c>
      <c r="D692" s="19">
        <f t="shared" si="133"/>
        <v>32.173486570401735</v>
      </c>
      <c r="E692" s="18"/>
      <c r="F692" s="18"/>
      <c r="G692" s="18"/>
    </row>
    <row r="693" spans="1:7" ht="12.75">
      <c r="A693" s="19">
        <f t="shared" si="132"/>
        <v>396.1402304924453</v>
      </c>
      <c r="B693" s="48">
        <f t="shared" si="130"/>
        <v>396.1402304924453</v>
      </c>
      <c r="C693" s="19">
        <f t="shared" si="131"/>
        <v>5.981768265974876</v>
      </c>
      <c r="D693" s="19">
        <f t="shared" si="133"/>
        <v>32.20115381569247</v>
      </c>
      <c r="E693" s="18"/>
      <c r="F693" s="18"/>
      <c r="G693" s="18"/>
    </row>
    <row r="694" spans="1:7" ht="12.75">
      <c r="A694" s="19">
        <f t="shared" si="132"/>
        <v>397.3075453899899</v>
      </c>
      <c r="B694" s="48">
        <f aca="true" t="shared" si="134" ref="B694:B757">IF(A694&lt;$C$180,$C$180,A694)</f>
        <v>397.3075453899899</v>
      </c>
      <c r="C694" s="19">
        <f aca="true" t="shared" si="135" ref="C694:C757">LN(B694)</f>
        <v>5.9847106543089525</v>
      </c>
      <c r="D694" s="19">
        <f t="shared" si="133"/>
        <v>32.22473015413407</v>
      </c>
      <c r="E694" s="18"/>
      <c r="F694" s="18"/>
      <c r="G694" s="18"/>
    </row>
    <row r="695" spans="1:7" ht="12.75">
      <c r="A695" s="19">
        <f t="shared" si="132"/>
        <v>398.27052253898</v>
      </c>
      <c r="B695" s="48">
        <f t="shared" si="134"/>
        <v>398.27052253898</v>
      </c>
      <c r="C695" s="19">
        <f t="shared" si="135"/>
        <v>5.987131479261511</v>
      </c>
      <c r="D695" s="19">
        <f t="shared" si="133"/>
        <v>32.24413141315512</v>
      </c>
      <c r="E695" s="18"/>
      <c r="F695" s="18"/>
      <c r="G695" s="18"/>
    </row>
    <row r="696" spans="1:7" ht="12.75">
      <c r="A696" s="19">
        <f t="shared" si="132"/>
        <v>399.0244126711823</v>
      </c>
      <c r="B696" s="48">
        <f t="shared" si="134"/>
        <v>399.0244126711823</v>
      </c>
      <c r="C696" s="19">
        <f t="shared" si="135"/>
        <v>5.989022599657714</v>
      </c>
      <c r="D696" s="19">
        <f t="shared" si="133"/>
        <v>32.259289976071116</v>
      </c>
      <c r="E696" s="18"/>
      <c r="F696" s="18"/>
      <c r="G696" s="18"/>
    </row>
    <row r="697" spans="1:7" ht="12.75">
      <c r="A697" s="19">
        <f t="shared" si="132"/>
        <v>399.56553130811056</v>
      </c>
      <c r="B697" s="48">
        <f t="shared" si="134"/>
        <v>399.56553130811056</v>
      </c>
      <c r="C697" s="19">
        <f t="shared" si="135"/>
        <v>5.990377785066253</v>
      </c>
      <c r="D697" s="19">
        <f t="shared" si="133"/>
        <v>32.27015403030976</v>
      </c>
      <c r="E697" s="18"/>
      <c r="F697" s="18"/>
      <c r="G697" s="18"/>
    </row>
    <row r="698" spans="1:7" ht="12.75">
      <c r="A698" s="19">
        <f t="shared" si="132"/>
        <v>399.8912517465197</v>
      </c>
      <c r="B698" s="48">
        <f t="shared" si="134"/>
        <v>399.8912517465197</v>
      </c>
      <c r="C698" s="19">
        <f t="shared" si="135"/>
        <v>5.991192639510761</v>
      </c>
      <c r="D698" s="19">
        <f t="shared" si="133"/>
        <v>32.27668698335513</v>
      </c>
      <c r="E698" s="18"/>
      <c r="F698" s="18"/>
      <c r="G698" s="18"/>
    </row>
    <row r="699" spans="1:7" ht="12.75">
      <c r="A699" s="19">
        <f t="shared" si="132"/>
        <v>400.0000000042919</v>
      </c>
      <c r="B699" s="48">
        <f t="shared" si="134"/>
        <v>400.0000000042919</v>
      </c>
      <c r="C699" s="19">
        <f t="shared" si="135"/>
        <v>5.991464547118712</v>
      </c>
      <c r="D699" s="19">
        <f t="shared" si="133"/>
        <v>32.278867046222764</v>
      </c>
      <c r="E699" s="18"/>
      <c r="F699" s="18"/>
      <c r="G699" s="18"/>
    </row>
    <row r="700" spans="1:7" ht="12.75">
      <c r="A700" s="19">
        <f aca="true" t="shared" si="136" ref="A700:A736">P60</f>
        <v>400.00000002332257</v>
      </c>
      <c r="B700" s="48">
        <f t="shared" si="134"/>
        <v>400.00000002332257</v>
      </c>
      <c r="C700" s="19">
        <f t="shared" si="135"/>
        <v>5.991464547166289</v>
      </c>
      <c r="D700" s="19">
        <f aca="true" t="shared" si="137" ref="D700:D736">P101</f>
        <v>32.27886704660422</v>
      </c>
      <c r="E700" s="18"/>
      <c r="F700" s="18"/>
      <c r="G700" s="18"/>
    </row>
    <row r="701" spans="1:7" ht="12.75">
      <c r="A701" s="19">
        <f t="shared" si="136"/>
        <v>400.14792925543685</v>
      </c>
      <c r="B701" s="48">
        <f t="shared" si="134"/>
        <v>400.14792925543685</v>
      </c>
      <c r="C701" s="19">
        <f t="shared" si="135"/>
        <v>5.9918343018788525</v>
      </c>
      <c r="D701" s="19">
        <f t="shared" si="137"/>
        <v>32.281831687492534</v>
      </c>
      <c r="E701" s="18"/>
      <c r="F701" s="18"/>
      <c r="G701" s="18"/>
    </row>
    <row r="702" spans="1:7" ht="12.75">
      <c r="A702" s="19">
        <f t="shared" si="136"/>
        <v>400.58993953344935</v>
      </c>
      <c r="B702" s="48">
        <f t="shared" si="134"/>
        <v>400.58993953344935</v>
      </c>
      <c r="C702" s="19">
        <f t="shared" si="135"/>
        <v>5.992938309420237</v>
      </c>
      <c r="D702" s="19">
        <f t="shared" si="137"/>
        <v>32.29068396499187</v>
      </c>
      <c r="E702" s="18"/>
      <c r="F702" s="18"/>
      <c r="G702" s="18"/>
    </row>
    <row r="703" spans="1:7" ht="12.75">
      <c r="A703" s="19">
        <f t="shared" si="136"/>
        <v>401.32074583154684</v>
      </c>
      <c r="B703" s="48">
        <f t="shared" si="134"/>
        <v>401.32074583154684</v>
      </c>
      <c r="C703" s="19">
        <f t="shared" si="135"/>
        <v>5.99476097250168</v>
      </c>
      <c r="D703" s="19">
        <f t="shared" si="137"/>
        <v>32.305300289801934</v>
      </c>
      <c r="E703" s="18"/>
      <c r="F703" s="18"/>
      <c r="G703" s="18"/>
    </row>
    <row r="704" spans="1:7" ht="12.75">
      <c r="A704" s="19">
        <f t="shared" si="136"/>
        <v>402.3316949659019</v>
      </c>
      <c r="B704" s="48">
        <f t="shared" si="134"/>
        <v>402.3316949659019</v>
      </c>
      <c r="C704" s="19">
        <f t="shared" si="135"/>
        <v>5.997276860256844</v>
      </c>
      <c r="D704" s="19">
        <f t="shared" si="137"/>
        <v>32.325479087405554</v>
      </c>
      <c r="E704" s="18"/>
      <c r="F704" s="18"/>
      <c r="G704" s="18"/>
    </row>
    <row r="705" spans="1:7" ht="12.75">
      <c r="A705" s="19">
        <f t="shared" si="136"/>
        <v>403.61098797430924</v>
      </c>
      <c r="B705" s="48">
        <f t="shared" si="134"/>
        <v>403.61098797430924</v>
      </c>
      <c r="C705" s="19">
        <f t="shared" si="135"/>
        <v>6.0004515130204314</v>
      </c>
      <c r="D705" s="19">
        <f t="shared" si="137"/>
        <v>32.350947083712754</v>
      </c>
      <c r="E705" s="18"/>
      <c r="F705" s="18"/>
      <c r="G705" s="18"/>
    </row>
    <row r="706" spans="1:7" ht="12.75">
      <c r="A706" s="19">
        <f t="shared" si="136"/>
        <v>405.1439720646558</v>
      </c>
      <c r="B706" s="48">
        <f t="shared" si="134"/>
        <v>405.1439720646558</v>
      </c>
      <c r="C706" s="19">
        <f t="shared" si="135"/>
        <v>6.004242490515552</v>
      </c>
      <c r="D706" s="19">
        <f t="shared" si="137"/>
        <v>32.381367497899255</v>
      </c>
      <c r="E706" s="18"/>
      <c r="F706" s="18"/>
      <c r="G706" s="18"/>
    </row>
    <row r="707" spans="1:7" ht="12.75">
      <c r="A707" s="19">
        <f t="shared" si="136"/>
        <v>406.9134853560085</v>
      </c>
      <c r="B707" s="48">
        <f t="shared" si="134"/>
        <v>406.9134853560085</v>
      </c>
      <c r="C707" s="19">
        <f t="shared" si="135"/>
        <v>6.008600596154239</v>
      </c>
      <c r="D707" s="19">
        <f t="shared" si="137"/>
        <v>32.41634962144843</v>
      </c>
      <c r="E707" s="18"/>
      <c r="F707" s="18"/>
      <c r="G707" s="18"/>
    </row>
    <row r="708" spans="1:7" ht="12.75">
      <c r="A708" s="19">
        <f t="shared" si="136"/>
        <v>408.9002361477693</v>
      </c>
      <c r="B708" s="48">
        <f t="shared" si="134"/>
        <v>408.9002361477693</v>
      </c>
      <c r="C708" s="19">
        <f t="shared" si="135"/>
        <v>6.013471204890042</v>
      </c>
      <c r="D708" s="19">
        <f t="shared" si="137"/>
        <v>32.45545922094093</v>
      </c>
      <c r="E708" s="18"/>
      <c r="F708" s="18"/>
      <c r="G708" s="18"/>
    </row>
    <row r="709" spans="1:7" ht="12.75">
      <c r="A709" s="19">
        <f t="shared" si="136"/>
        <v>411.08319861395455</v>
      </c>
      <c r="B709" s="48">
        <f t="shared" si="134"/>
        <v>411.08319861395455</v>
      </c>
      <c r="C709" s="19">
        <f t="shared" si="135"/>
        <v>6.018795623727755</v>
      </c>
      <c r="D709" s="19">
        <f t="shared" si="137"/>
        <v>32.4982292140786</v>
      </c>
      <c r="E709" s="18"/>
      <c r="F709" s="18"/>
      <c r="G709" s="18"/>
    </row>
    <row r="710" spans="1:7" ht="12.75">
      <c r="A710" s="19">
        <f t="shared" si="136"/>
        <v>413.4400083926486</v>
      </c>
      <c r="B710" s="48">
        <f t="shared" si="134"/>
        <v>413.4400083926486</v>
      </c>
      <c r="C710" s="19">
        <f t="shared" si="135"/>
        <v>6.024512421453738</v>
      </c>
      <c r="D710" s="19">
        <f t="shared" si="137"/>
        <v>32.54417012513114</v>
      </c>
      <c r="E710" s="18"/>
      <c r="F710" s="18"/>
      <c r="G710" s="18"/>
    </row>
    <row r="711" spans="1:7" ht="12.75">
      <c r="A711" s="19">
        <f t="shared" si="136"/>
        <v>415.9473441247644</v>
      </c>
      <c r="B711" s="48">
        <f t="shared" si="134"/>
        <v>415.9473441247644</v>
      </c>
      <c r="C711" s="19">
        <f t="shared" si="135"/>
        <v>6.030558675626604</v>
      </c>
      <c r="D711" s="19">
        <f t="shared" si="137"/>
        <v>32.5927799138934</v>
      </c>
      <c r="E711" s="18"/>
      <c r="F711" s="18"/>
      <c r="G711" s="18"/>
    </row>
    <row r="712" spans="1:7" ht="12.75">
      <c r="A712" s="19">
        <f t="shared" si="136"/>
        <v>418.58128414339996</v>
      </c>
      <c r="B712" s="48">
        <f t="shared" si="134"/>
        <v>418.58128414339996</v>
      </c>
      <c r="C712" s="19">
        <f t="shared" si="135"/>
        <v>6.036871098413688</v>
      </c>
      <c r="D712" s="19">
        <f t="shared" si="137"/>
        <v>32.64355287639739</v>
      </c>
      <c r="E712" s="18"/>
      <c r="F712" s="18"/>
      <c r="G712" s="18"/>
    </row>
    <row r="713" spans="1:7" ht="12.75">
      <c r="A713" s="19">
        <f t="shared" si="136"/>
        <v>421.3176308075247</v>
      </c>
      <c r="B713" s="48">
        <f t="shared" si="134"/>
        <v>421.3176308075247</v>
      </c>
      <c r="C713" s="19">
        <f t="shared" si="135"/>
        <v>6.043387016691173</v>
      </c>
      <c r="D713" s="19">
        <f t="shared" si="137"/>
        <v>32.6959874223297</v>
      </c>
      <c r="E713" s="18"/>
      <c r="F713" s="18"/>
      <c r="G713" s="18"/>
    </row>
    <row r="714" spans="1:7" ht="12.75">
      <c r="A714" s="19">
        <f t="shared" si="136"/>
        <v>424.1321980772377</v>
      </c>
      <c r="B714" s="48">
        <f t="shared" si="134"/>
        <v>424.1321980772377</v>
      </c>
      <c r="C714" s="19">
        <f t="shared" si="135"/>
        <v>6.050045194554219</v>
      </c>
      <c r="D714" s="19">
        <f t="shared" si="137"/>
        <v>32.749592632622836</v>
      </c>
      <c r="E714" s="18"/>
      <c r="F714" s="18"/>
      <c r="G714" s="18"/>
    </row>
    <row r="715" spans="1:7" ht="12.75">
      <c r="A715" s="19">
        <f t="shared" si="136"/>
        <v>427.0010606156447</v>
      </c>
      <c r="B715" s="48">
        <f t="shared" si="134"/>
        <v>427.0010606156447</v>
      </c>
      <c r="C715" s="19">
        <f t="shared" si="135"/>
        <v>6.0567864971029275</v>
      </c>
      <c r="D715" s="19">
        <f t="shared" si="137"/>
        <v>32.80389358398354</v>
      </c>
      <c r="E715" s="18"/>
      <c r="F715" s="18"/>
      <c r="G715" s="18"/>
    </row>
    <row r="716" spans="1:7" ht="12.75">
      <c r="A716" s="19">
        <f t="shared" si="136"/>
        <v>429.9007648546144</v>
      </c>
      <c r="B716" s="48">
        <f t="shared" si="134"/>
        <v>429.9007648546144</v>
      </c>
      <c r="C716" s="19">
        <f t="shared" si="135"/>
        <v>6.063554402646069</v>
      </c>
      <c r="D716" s="19">
        <f t="shared" si="137"/>
        <v>32.858435491761426</v>
      </c>
      <c r="E716" s="18"/>
      <c r="F716" s="18"/>
      <c r="G716" s="18"/>
    </row>
    <row r="717" spans="1:7" ht="12.75">
      <c r="A717" s="19">
        <f t="shared" si="136"/>
        <v>432.80850404841016</v>
      </c>
      <c r="B717" s="48">
        <f t="shared" si="134"/>
        <v>432.80850404841016</v>
      </c>
      <c r="C717" s="19">
        <f t="shared" si="135"/>
        <v>6.070295376249609</v>
      </c>
      <c r="D717" s="19">
        <f t="shared" si="137"/>
        <v>32.91278676808956</v>
      </c>
      <c r="E717" s="18"/>
      <c r="F717" s="18"/>
      <c r="G717" s="18"/>
    </row>
    <row r="718" spans="1:7" ht="12.75">
      <c r="A718" s="19">
        <f t="shared" si="136"/>
        <v>435.7022603955161</v>
      </c>
      <c r="B718" s="48">
        <f t="shared" si="134"/>
        <v>435.7022603955161</v>
      </c>
      <c r="C718" s="19">
        <f t="shared" si="135"/>
        <v>6.076959121073024</v>
      </c>
      <c r="D718" s="19">
        <f t="shared" si="137"/>
        <v>32.966541120271785</v>
      </c>
      <c r="E718" s="18"/>
      <c r="F718" s="18"/>
      <c r="G718" s="18"/>
    </row>
    <row r="719" spans="1:7" ht="12.75">
      <c r="A719" s="19">
        <f t="shared" si="136"/>
        <v>438.56091790956157</v>
      </c>
      <c r="B719" s="48">
        <f t="shared" si="134"/>
        <v>438.56091790956157</v>
      </c>
      <c r="C719" s="19">
        <f t="shared" si="135"/>
        <v>6.083498725560224</v>
      </c>
      <c r="D719" s="19">
        <f t="shared" si="137"/>
        <v>33.019318827787686</v>
      </c>
      <c r="E719" s="18"/>
      <c r="F719" s="18"/>
      <c r="G719" s="18"/>
    </row>
    <row r="720" spans="1:7" ht="12.75">
      <c r="A720" s="19">
        <f t="shared" si="136"/>
        <v>441.36434995743366</v>
      </c>
      <c r="B720" s="48">
        <f t="shared" si="134"/>
        <v>441.36434995743366</v>
      </c>
      <c r="C720" s="19">
        <f t="shared" si="135"/>
        <v>6.089870724719109</v>
      </c>
      <c r="D720" s="19">
        <f t="shared" si="137"/>
        <v>33.07076733834582</v>
      </c>
      <c r="E720" s="18"/>
      <c r="F720" s="18"/>
      <c r="G720" s="18"/>
    </row>
    <row r="721" spans="1:7" ht="12.75">
      <c r="A721" s="19">
        <f t="shared" si="136"/>
        <v>444.09348535035446</v>
      </c>
      <c r="B721" s="48">
        <f t="shared" si="134"/>
        <v>444.09348535035446</v>
      </c>
      <c r="C721" s="19">
        <f t="shared" si="135"/>
        <v>6.096035092860028</v>
      </c>
      <c r="D721" s="19">
        <f t="shared" si="137"/>
        <v>33.12056131739321</v>
      </c>
      <c r="E721" s="18"/>
      <c r="F721" s="18"/>
      <c r="G721" s="18"/>
    </row>
    <row r="722" spans="1:7" ht="12.75">
      <c r="A722" s="19">
        <f t="shared" si="136"/>
        <v>446.7303566571757</v>
      </c>
      <c r="B722" s="48">
        <f t="shared" si="134"/>
        <v>446.7303566571757</v>
      </c>
      <c r="C722" s="19">
        <f t="shared" si="135"/>
        <v>6.101955183642917</v>
      </c>
      <c r="D722" s="19">
        <f t="shared" si="137"/>
        <v>33.16840227425962</v>
      </c>
      <c r="E722" s="18"/>
      <c r="F722" s="18"/>
      <c r="G722" s="18"/>
    </row>
    <row r="723" spans="1:7" ht="12.75">
      <c r="A723" s="19">
        <f t="shared" si="136"/>
        <v>449.25813407962306</v>
      </c>
      <c r="B723" s="48">
        <f t="shared" si="134"/>
        <v>449.25813407962306</v>
      </c>
      <c r="C723" s="19">
        <f t="shared" si="135"/>
        <v>6.107597631408769</v>
      </c>
      <c r="D723" s="19">
        <f t="shared" si="137"/>
        <v>33.2140178740198</v>
      </c>
      <c r="E723" s="18"/>
      <c r="F723" s="18"/>
      <c r="G723" s="18"/>
    </row>
    <row r="724" spans="1:7" ht="12.75">
      <c r="A724" s="19">
        <f t="shared" si="136"/>
        <v>451.66114784235845</v>
      </c>
      <c r="B724" s="48">
        <f t="shared" si="134"/>
        <v>451.66114784235845</v>
      </c>
      <c r="C724" s="19">
        <f t="shared" si="135"/>
        <v>6.112932225771835</v>
      </c>
      <c r="D724" s="19">
        <f t="shared" si="137"/>
        <v>33.257161028971296</v>
      </c>
      <c r="E724" s="18"/>
      <c r="F724" s="18"/>
      <c r="G724" s="18"/>
    </row>
    <row r="725" spans="1:7" ht="12.75">
      <c r="A725" s="19">
        <f t="shared" si="136"/>
        <v>453.9249016472627</v>
      </c>
      <c r="B725" s="48">
        <f t="shared" si="134"/>
        <v>453.9249016472627</v>
      </c>
      <c r="C725" s="19">
        <f t="shared" si="135"/>
        <v>6.117931769484928</v>
      </c>
      <c r="D725" s="19">
        <f t="shared" si="137"/>
        <v>33.297608848602415</v>
      </c>
      <c r="E725" s="18"/>
      <c r="F725" s="18"/>
      <c r="G725" s="18"/>
    </row>
    <row r="726" spans="1:7" ht="12.75">
      <c r="A726" s="19">
        <f t="shared" si="136"/>
        <v>456.03607934909746</v>
      </c>
      <c r="B726" s="48">
        <f t="shared" si="134"/>
        <v>456.03607934909746</v>
      </c>
      <c r="C726" s="19">
        <f t="shared" si="135"/>
        <v>6.122571927764055</v>
      </c>
      <c r="D726" s="19">
        <f t="shared" si="137"/>
        <v>33.33516151287893</v>
      </c>
      <c r="E726" s="18"/>
      <c r="F726" s="18"/>
      <c r="G726" s="18"/>
    </row>
    <row r="727" spans="1:7" ht="12.75">
      <c r="A727" s="19">
        <f t="shared" si="136"/>
        <v>457.98254664611136</v>
      </c>
      <c r="B727" s="48">
        <f t="shared" si="134"/>
        <v>457.98254664611136</v>
      </c>
      <c r="C727" s="19">
        <f t="shared" si="135"/>
        <v>6.126831075628484</v>
      </c>
      <c r="D727" s="19">
        <f t="shared" si="137"/>
        <v>33.36964112107466</v>
      </c>
      <c r="E727" s="18"/>
      <c r="F727" s="18"/>
      <c r="G727" s="18"/>
    </row>
    <row r="728" spans="1:7" ht="12.75">
      <c r="A728" s="19">
        <f t="shared" si="136"/>
        <v>459.7533492537057</v>
      </c>
      <c r="B728" s="48">
        <f t="shared" si="134"/>
        <v>459.7533492537057</v>
      </c>
      <c r="C728" s="19">
        <f t="shared" si="135"/>
        <v>6.1306901484034215</v>
      </c>
      <c r="D728" s="19">
        <f t="shared" si="137"/>
        <v>33.400890557424646</v>
      </c>
      <c r="E728" s="18"/>
      <c r="F728" s="18"/>
      <c r="G728" s="18"/>
    </row>
    <row r="729" spans="1:7" ht="12.75">
      <c r="A729" s="19">
        <f t="shared" si="136"/>
        <v>461.33870874583477</v>
      </c>
      <c r="B729" s="48">
        <f t="shared" si="134"/>
        <v>461.33870874583477</v>
      </c>
      <c r="C729" s="19">
        <f t="shared" si="135"/>
        <v>6.134132499347333</v>
      </c>
      <c r="D729" s="19">
        <f t="shared" si="137"/>
        <v>33.42877240562444</v>
      </c>
      <c r="E729" s="18"/>
      <c r="F729" s="18"/>
      <c r="G729" s="18"/>
    </row>
    <row r="730" spans="1:7" ht="12.75">
      <c r="A730" s="19">
        <f t="shared" si="136"/>
        <v>462.7300170072825</v>
      </c>
      <c r="B730" s="48">
        <f t="shared" si="134"/>
        <v>462.7300170072825</v>
      </c>
      <c r="C730" s="19">
        <f t="shared" si="135"/>
        <v>6.13714376739268</v>
      </c>
      <c r="D730" s="19">
        <f t="shared" si="137"/>
        <v>33.4531679365565</v>
      </c>
      <c r="E730" s="18"/>
      <c r="F730" s="18"/>
      <c r="G730" s="18"/>
    </row>
    <row r="731" spans="1:7" ht="12.75">
      <c r="A731" s="19">
        <f t="shared" si="136"/>
        <v>463.91983003790585</v>
      </c>
      <c r="B731" s="48">
        <f t="shared" si="134"/>
        <v>463.91983003790585</v>
      </c>
      <c r="C731" s="19">
        <f t="shared" si="135"/>
        <v>6.139711757207336</v>
      </c>
      <c r="D731" s="19">
        <f t="shared" si="137"/>
        <v>33.47397618744904</v>
      </c>
      <c r="E731" s="18"/>
      <c r="F731" s="18"/>
      <c r="G731" s="18"/>
    </row>
    <row r="732" spans="1:7" ht="12.75">
      <c r="A732" s="19">
        <f t="shared" si="136"/>
        <v>464.90186168340966</v>
      </c>
      <c r="B732" s="48">
        <f t="shared" si="134"/>
        <v>464.90186168340966</v>
      </c>
      <c r="C732" s="19">
        <f t="shared" si="135"/>
        <v>6.141826333169936</v>
      </c>
      <c r="D732" s="19">
        <f t="shared" si="137"/>
        <v>33.49111314578509</v>
      </c>
      <c r="E732" s="18"/>
      <c r="F732" s="18"/>
      <c r="G732" s="18"/>
    </row>
    <row r="733" spans="1:7" ht="12.75">
      <c r="A733" s="19">
        <f t="shared" si="136"/>
        <v>465.6709777317453</v>
      </c>
      <c r="B733" s="48">
        <f t="shared" si="134"/>
        <v>465.6709777317453</v>
      </c>
      <c r="C733" s="19">
        <f t="shared" si="135"/>
        <v>6.143479328380813</v>
      </c>
      <c r="D733" s="19">
        <f t="shared" si="137"/>
        <v>33.50451104748979</v>
      </c>
      <c r="E733" s="18"/>
      <c r="F733" s="18"/>
      <c r="G733" s="18"/>
    </row>
    <row r="734" spans="1:7" ht="12.75">
      <c r="A734" s="19">
        <f t="shared" si="136"/>
        <v>466.2231907048638</v>
      </c>
      <c r="B734" s="48">
        <f t="shared" si="134"/>
        <v>466.2231907048638</v>
      </c>
      <c r="C734" s="19">
        <f t="shared" si="135"/>
        <v>6.144664469476137</v>
      </c>
      <c r="D734" s="19">
        <f t="shared" si="137"/>
        <v>33.51411779604541</v>
      </c>
      <c r="E734" s="18"/>
      <c r="F734" s="18"/>
      <c r="G734" s="18"/>
    </row>
    <row r="735" spans="1:7" ht="12.75">
      <c r="A735" s="19">
        <f t="shared" si="136"/>
        <v>466.55565558786105</v>
      </c>
      <c r="B735" s="48">
        <f t="shared" si="134"/>
        <v>466.55565558786105</v>
      </c>
      <c r="C735" s="19">
        <f t="shared" si="135"/>
        <v>6.14537731775394</v>
      </c>
      <c r="D735" s="19">
        <f t="shared" si="137"/>
        <v>33.5198965070433</v>
      </c>
      <c r="E735" s="18"/>
      <c r="F735" s="18"/>
      <c r="G735" s="18"/>
    </row>
    <row r="736" spans="1:7" ht="12.75">
      <c r="A736" s="19">
        <f t="shared" si="136"/>
        <v>466.6666666735139</v>
      </c>
      <c r="B736" s="48">
        <f t="shared" si="134"/>
        <v>466.6666666735139</v>
      </c>
      <c r="C736" s="19">
        <f t="shared" si="135"/>
        <v>6.1456152269499125</v>
      </c>
      <c r="D736" s="19">
        <f t="shared" si="137"/>
        <v>33.52182518123257</v>
      </c>
      <c r="E736" s="18"/>
      <c r="F736" s="18"/>
      <c r="G736" s="18"/>
    </row>
    <row r="737" spans="1:7" ht="12.75">
      <c r="A737" s="19">
        <f aca="true" t="shared" si="138" ref="A737:A773">Q60</f>
        <v>466.6666667235607</v>
      </c>
      <c r="B737" s="48">
        <f t="shared" si="134"/>
        <v>466.6666667235607</v>
      </c>
      <c r="C737" s="19">
        <f t="shared" si="135"/>
        <v>6.1456152270571565</v>
      </c>
      <c r="D737" s="19">
        <f aca="true" t="shared" si="139" ref="D737:D773">Q101</f>
        <v>33.52182518210198</v>
      </c>
      <c r="E737" s="18"/>
      <c r="F737" s="18"/>
      <c r="G737" s="18"/>
    </row>
    <row r="738" spans="1:7" ht="12.75">
      <c r="A738" s="19">
        <f t="shared" si="138"/>
        <v>466.8115855457103</v>
      </c>
      <c r="B738" s="48">
        <f t="shared" si="134"/>
        <v>466.8115855457103</v>
      </c>
      <c r="C738" s="19">
        <f t="shared" si="135"/>
        <v>6.145925719182626</v>
      </c>
      <c r="D738" s="19">
        <f t="shared" si="139"/>
        <v>33.524342315130696</v>
      </c>
      <c r="E738" s="18"/>
      <c r="F738" s="18"/>
      <c r="G738" s="18"/>
    </row>
    <row r="739" spans="1:7" ht="12.75">
      <c r="A739" s="19">
        <f t="shared" si="138"/>
        <v>467.2447029487048</v>
      </c>
      <c r="B739" s="48">
        <f t="shared" si="134"/>
        <v>467.2447029487048</v>
      </c>
      <c r="C739" s="19">
        <f t="shared" si="135"/>
        <v>6.146853109618025</v>
      </c>
      <c r="D739" s="19">
        <f t="shared" si="139"/>
        <v>33.53186089992628</v>
      </c>
      <c r="E739" s="18"/>
      <c r="F739" s="18"/>
      <c r="G739" s="18"/>
    </row>
    <row r="740" spans="1:7" ht="12.75">
      <c r="A740" s="19">
        <f t="shared" si="138"/>
        <v>467.9611397260103</v>
      </c>
      <c r="B740" s="48">
        <f t="shared" si="134"/>
        <v>467.9611397260103</v>
      </c>
      <c r="C740" s="19">
        <f t="shared" si="135"/>
        <v>6.148385257696587</v>
      </c>
      <c r="D740" s="19">
        <f t="shared" si="139"/>
        <v>33.544283422319154</v>
      </c>
      <c r="E740" s="18"/>
      <c r="F740" s="18"/>
      <c r="G740" s="18"/>
    </row>
    <row r="741" spans="1:7" ht="12.75">
      <c r="A741" s="19">
        <f t="shared" si="138"/>
        <v>468.9528903112565</v>
      </c>
      <c r="B741" s="48">
        <f t="shared" si="134"/>
        <v>468.9528903112565</v>
      </c>
      <c r="C741" s="19">
        <f t="shared" si="135"/>
        <v>6.150502316303598</v>
      </c>
      <c r="D741" s="19">
        <f t="shared" si="139"/>
        <v>33.56145043034221</v>
      </c>
      <c r="E741" s="18"/>
      <c r="F741" s="18"/>
      <c r="G741" s="18"/>
    </row>
    <row r="742" spans="1:7" ht="12.75">
      <c r="A742" s="19">
        <f t="shared" si="138"/>
        <v>470.20900491236046</v>
      </c>
      <c r="B742" s="48">
        <f t="shared" si="134"/>
        <v>470.20900491236046</v>
      </c>
      <c r="C742" s="19">
        <f t="shared" si="135"/>
        <v>6.1531772871611246</v>
      </c>
      <c r="D742" s="19">
        <f t="shared" si="139"/>
        <v>33.583144939492776</v>
      </c>
      <c r="E742" s="18"/>
      <c r="F742" s="18"/>
      <c r="G742" s="18"/>
    </row>
    <row r="743" spans="1:7" ht="12.75">
      <c r="A743" s="19">
        <f t="shared" si="138"/>
        <v>471.71583068545016</v>
      </c>
      <c r="B743" s="48">
        <f t="shared" si="134"/>
        <v>471.71583068545016</v>
      </c>
      <c r="C743" s="19">
        <f t="shared" si="135"/>
        <v>6.156376750645972</v>
      </c>
      <c r="D743" s="19">
        <f t="shared" si="139"/>
        <v>33.60909822598601</v>
      </c>
      <c r="E743" s="18"/>
      <c r="F743" s="18"/>
      <c r="G743" s="18"/>
    </row>
    <row r="744" spans="1:7" ht="12.75">
      <c r="A744" s="19">
        <f t="shared" si="138"/>
        <v>473.45729967705364</v>
      </c>
      <c r="B744" s="48">
        <f t="shared" si="134"/>
        <v>473.45729967705364</v>
      </c>
      <c r="C744" s="19">
        <f t="shared" si="135"/>
        <v>6.160061728363358</v>
      </c>
      <c r="D744" s="19">
        <f t="shared" si="139"/>
        <v>33.638996679177936</v>
      </c>
      <c r="E744" s="18"/>
      <c r="F744" s="18"/>
      <c r="G744" s="18"/>
    </row>
    <row r="745" spans="1:7" ht="12.75">
      <c r="A745" s="19">
        <f t="shared" si="138"/>
        <v>475.4152499329666</v>
      </c>
      <c r="B745" s="48">
        <f t="shared" si="134"/>
        <v>475.4152499329666</v>
      </c>
      <c r="C745" s="19">
        <f t="shared" si="135"/>
        <v>6.164188632520493</v>
      </c>
      <c r="D745" s="19">
        <f t="shared" si="139"/>
        <v>33.67248935112816</v>
      </c>
      <c r="E745" s="18"/>
      <c r="F745" s="18"/>
      <c r="G745" s="18"/>
    </row>
    <row r="746" spans="1:7" ht="12.75">
      <c r="A746" s="19">
        <f t="shared" si="138"/>
        <v>477.5697659168611</v>
      </c>
      <c r="B746" s="48">
        <f t="shared" si="134"/>
        <v>477.5697659168611</v>
      </c>
      <c r="C746" s="19">
        <f t="shared" si="135"/>
        <v>6.168710255880421</v>
      </c>
      <c r="D746" s="19">
        <f t="shared" si="139"/>
        <v>33.7091958387089</v>
      </c>
      <c r="E746" s="18"/>
      <c r="F746" s="18"/>
      <c r="G746" s="18"/>
    </row>
    <row r="747" spans="1:7" ht="12.75">
      <c r="A747" s="19">
        <f t="shared" si="138"/>
        <v>479.89952513364057</v>
      </c>
      <c r="B747" s="48">
        <f t="shared" si="134"/>
        <v>479.89952513364057</v>
      </c>
      <c r="C747" s="19">
        <f t="shared" si="135"/>
        <v>6.173576759352646</v>
      </c>
      <c r="D747" s="19">
        <f t="shared" si="139"/>
        <v>33.748714158898146</v>
      </c>
      <c r="E747" s="18"/>
      <c r="F747" s="18"/>
      <c r="G747" s="18"/>
    </row>
    <row r="748" spans="1:7" ht="12.75">
      <c r="A748" s="19">
        <f t="shared" si="138"/>
        <v>482.3821393899048</v>
      </c>
      <c r="B748" s="48">
        <f t="shared" si="134"/>
        <v>482.3821393899048</v>
      </c>
      <c r="C748" s="19">
        <f t="shared" si="135"/>
        <v>6.178736620245598</v>
      </c>
      <c r="D748" s="19">
        <f t="shared" si="139"/>
        <v>33.79062832433159</v>
      </c>
      <c r="E748" s="18"/>
      <c r="F748" s="18"/>
      <c r="G748" s="18"/>
    </row>
    <row r="749" spans="1:7" ht="12.75">
      <c r="A749" s="19">
        <f t="shared" si="138"/>
        <v>484.9944811756913</v>
      </c>
      <c r="B749" s="48">
        <f t="shared" si="134"/>
        <v>484.9944811756913</v>
      </c>
      <c r="C749" s="19">
        <f t="shared" si="135"/>
        <v>6.184137511853549</v>
      </c>
      <c r="D749" s="19">
        <f t="shared" si="139"/>
        <v>33.83451538593094</v>
      </c>
      <c r="E749" s="18"/>
      <c r="F749" s="18"/>
      <c r="G749" s="18"/>
    </row>
    <row r="750" spans="1:7" ht="12.75">
      <c r="A750" s="19">
        <f t="shared" si="138"/>
        <v>487.7129879446355</v>
      </c>
      <c r="B750" s="48">
        <f t="shared" si="134"/>
        <v>487.7129879446355</v>
      </c>
      <c r="C750" s="19">
        <f t="shared" si="135"/>
        <v>6.189727093373578</v>
      </c>
      <c r="D750" s="19">
        <f t="shared" si="139"/>
        <v>33.87995177463253</v>
      </c>
      <c r="E750" s="18"/>
      <c r="F750" s="18"/>
      <c r="G750" s="18"/>
    </row>
    <row r="751" spans="1:7" ht="12.75">
      <c r="A751" s="19">
        <f t="shared" si="138"/>
        <v>490.5139393646878</v>
      </c>
      <c r="B751" s="48">
        <f t="shared" si="134"/>
        <v>490.5139393646878</v>
      </c>
      <c r="C751" s="19">
        <f t="shared" si="135"/>
        <v>6.195453697285993</v>
      </c>
      <c r="D751" s="19">
        <f t="shared" si="139"/>
        <v>33.92651883816787</v>
      </c>
      <c r="E751" s="18"/>
      <c r="F751" s="18"/>
      <c r="G751" s="18"/>
    </row>
    <row r="752" spans="1:7" ht="12.75">
      <c r="A752" s="19">
        <f t="shared" si="138"/>
        <v>493.3737047254177</v>
      </c>
      <c r="B752" s="48">
        <f t="shared" si="134"/>
        <v>493.3737047254177</v>
      </c>
      <c r="C752" s="19">
        <f t="shared" si="135"/>
        <v>6.201266908644714</v>
      </c>
      <c r="D752" s="19">
        <f t="shared" si="139"/>
        <v>33.973807526462444</v>
      </c>
      <c r="E752" s="18"/>
      <c r="F752" s="18"/>
      <c r="G752" s="18"/>
    </row>
    <row r="753" spans="1:7" ht="12.75">
      <c r="A753" s="19">
        <f t="shared" si="138"/>
        <v>496.268959500925</v>
      </c>
      <c r="B753" s="48">
        <f t="shared" si="134"/>
        <v>496.268959500925</v>
      </c>
      <c r="C753" s="19">
        <f t="shared" si="135"/>
        <v>6.207118036815013</v>
      </c>
      <c r="D753" s="19">
        <f t="shared" si="139"/>
        <v>34.02142222737321</v>
      </c>
      <c r="E753" s="18"/>
      <c r="F753" s="18"/>
      <c r="G753" s="18"/>
    </row>
    <row r="754" spans="1:7" ht="12.75">
      <c r="A754" s="19">
        <f t="shared" si="138"/>
        <v>499.17687151998393</v>
      </c>
      <c r="B754" s="48">
        <f t="shared" si="134"/>
        <v>499.17687151998393</v>
      </c>
      <c r="C754" s="19">
        <f t="shared" si="135"/>
        <v>6.212960484892124</v>
      </c>
      <c r="D754" s="19">
        <f t="shared" si="139"/>
        <v>34.06898379178315</v>
      </c>
      <c r="E754" s="18"/>
      <c r="F754" s="18"/>
      <c r="G754" s="18"/>
    </row>
    <row r="755" spans="1:7" ht="12.75">
      <c r="A755" s="19">
        <f t="shared" si="138"/>
        <v>502.0752582766185</v>
      </c>
      <c r="B755" s="48">
        <f t="shared" si="134"/>
        <v>502.0752582766185</v>
      </c>
      <c r="C755" s="19">
        <f t="shared" si="135"/>
        <v>6.21875002534101</v>
      </c>
      <c r="D755" s="19">
        <f t="shared" si="139"/>
        <v>34.11613181351294</v>
      </c>
      <c r="E755" s="18"/>
      <c r="F755" s="18"/>
      <c r="G755" s="18"/>
    </row>
    <row r="756" spans="1:7" ht="12.75">
      <c r="A756" s="19">
        <f t="shared" si="138"/>
        <v>504.9427176499423</v>
      </c>
      <c r="B756" s="48">
        <f t="shared" si="134"/>
        <v>504.9427176499423</v>
      </c>
      <c r="C756" s="19">
        <f t="shared" si="135"/>
        <v>6.224444992445492</v>
      </c>
      <c r="D756" s="19">
        <f t="shared" si="139"/>
        <v>34.16252624607813</v>
      </c>
      <c r="E756" s="18"/>
      <c r="F756" s="18"/>
      <c r="G756" s="18"/>
    </row>
    <row r="757" spans="1:7" ht="12.75">
      <c r="A757" s="19">
        <f t="shared" si="138"/>
        <v>507.7587347383436</v>
      </c>
      <c r="B757" s="48">
        <f t="shared" si="134"/>
        <v>507.7587347383436</v>
      </c>
      <c r="C757" s="19">
        <f t="shared" si="135"/>
        <v>6.230006403145306</v>
      </c>
      <c r="D757" s="19">
        <f t="shared" si="139"/>
        <v>34.20784844656363</v>
      </c>
      <c r="E757" s="18"/>
      <c r="F757" s="18"/>
      <c r="G757" s="18"/>
    </row>
    <row r="758" spans="1:7" ht="12.75">
      <c r="A758" s="19">
        <f t="shared" si="138"/>
        <v>510.50376770668345</v>
      </c>
      <c r="B758" s="48">
        <f aca="true" t="shared" si="140" ref="B758:B821">IF(A758&lt;$C$180,$C$180,A758)</f>
        <v>510.50376770668345</v>
      </c>
      <c r="C758" s="19">
        <f aca="true" t="shared" si="141" ref="C758:C821">LN(B758)</f>
        <v>6.235398018001939</v>
      </c>
      <c r="D758" s="19">
        <f t="shared" si="139"/>
        <v>34.251801738581605</v>
      </c>
      <c r="E758" s="18"/>
      <c r="F758" s="18"/>
      <c r="G758" s="18"/>
    </row>
    <row r="759" spans="1:7" ht="12.75">
      <c r="A759" s="19">
        <f t="shared" si="138"/>
        <v>513.1593155540518</v>
      </c>
      <c r="B759" s="48">
        <f t="shared" si="140"/>
        <v>513.1593155540518</v>
      </c>
      <c r="C759" s="19">
        <f t="shared" si="141"/>
        <v>6.240586353593618</v>
      </c>
      <c r="D759" s="19">
        <f t="shared" si="139"/>
        <v>34.294111583177525</v>
      </c>
      <c r="E759" s="18"/>
      <c r="F759" s="18"/>
      <c r="G759" s="18"/>
    </row>
    <row r="760" spans="1:7" ht="12.75">
      <c r="A760" s="19">
        <f t="shared" si="138"/>
        <v>515.7079705872467</v>
      </c>
      <c r="B760" s="48">
        <f t="shared" si="140"/>
        <v>515.7079705872467</v>
      </c>
      <c r="C760" s="19">
        <f t="shared" si="141"/>
        <v>6.245540656797947</v>
      </c>
      <c r="D760" s="19">
        <f t="shared" si="139"/>
        <v>34.33452544022711</v>
      </c>
      <c r="E760" s="18"/>
      <c r="F760" s="18"/>
      <c r="G760" s="18"/>
    </row>
    <row r="761" spans="1:7" ht="12.75">
      <c r="A761" s="19">
        <f t="shared" si="138"/>
        <v>518.1334581772513</v>
      </c>
      <c r="B761" s="48">
        <f t="shared" si="140"/>
        <v>518.1334581772513</v>
      </c>
      <c r="C761" s="19">
        <f t="shared" si="141"/>
        <v>6.250232850344496</v>
      </c>
      <c r="D761" s="19">
        <f t="shared" si="139"/>
        <v>34.372812394634025</v>
      </c>
      <c r="E761" s="18"/>
      <c r="F761" s="18"/>
      <c r="G761" s="18"/>
    </row>
    <row r="762" spans="1:7" ht="12.75">
      <c r="A762" s="19">
        <f t="shared" si="138"/>
        <v>520.4206661194407</v>
      </c>
      <c r="B762" s="48">
        <f t="shared" si="140"/>
        <v>520.4206661194407</v>
      </c>
      <c r="C762" s="19">
        <f t="shared" si="141"/>
        <v>6.254637457839552</v>
      </c>
      <c r="D762" s="19">
        <f t="shared" si="139"/>
        <v>34.408762612523596</v>
      </c>
      <c r="E762" s="18"/>
      <c r="F762" s="18"/>
      <c r="G762" s="18"/>
    </row>
    <row r="763" spans="1:7" ht="12.75">
      <c r="A763" s="19">
        <f t="shared" si="138"/>
        <v>522.5556656410902</v>
      </c>
      <c r="B763" s="48">
        <f t="shared" si="140"/>
        <v>522.5556656410902</v>
      </c>
      <c r="C763" s="19">
        <f t="shared" si="141"/>
        <v>6.258731515276425</v>
      </c>
      <c r="D763" s="19">
        <f t="shared" si="139"/>
        <v>34.44218668338615</v>
      </c>
      <c r="E763" s="18"/>
      <c r="F763" s="18"/>
      <c r="G763" s="18"/>
    </row>
    <row r="764" spans="1:7" ht="12.75">
      <c r="A764" s="19">
        <f t="shared" si="138"/>
        <v>524.5257258220734</v>
      </c>
      <c r="B764" s="48">
        <f t="shared" si="140"/>
        <v>524.5257258220734</v>
      </c>
      <c r="C764" s="19">
        <f t="shared" si="141"/>
        <v>6.262494474912025</v>
      </c>
      <c r="D764" s="19">
        <f t="shared" si="139"/>
        <v>34.472914895272446</v>
      </c>
      <c r="E764" s="18"/>
      <c r="F764" s="18"/>
      <c r="G764" s="18"/>
    </row>
    <row r="765" spans="1:7" ht="12.75">
      <c r="A765" s="19">
        <f t="shared" si="138"/>
        <v>526.3193229299233</v>
      </c>
      <c r="B765" s="48">
        <f t="shared" si="140"/>
        <v>526.3193229299233</v>
      </c>
      <c r="C765" s="19">
        <f t="shared" si="141"/>
        <v>6.26590810635406</v>
      </c>
      <c r="D765" s="19">
        <f t="shared" si="139"/>
        <v>34.50079648200869</v>
      </c>
      <c r="E765" s="18"/>
      <c r="F765" s="18"/>
      <c r="G765" s="18"/>
    </row>
    <row r="766" spans="1:7" ht="12.75">
      <c r="A766" s="19">
        <f t="shared" si="138"/>
        <v>527.9261459269281</v>
      </c>
      <c r="B766" s="48">
        <f t="shared" si="140"/>
        <v>527.9261459269281</v>
      </c>
      <c r="C766" s="19">
        <f t="shared" si="141"/>
        <v>6.268956398784428</v>
      </c>
      <c r="D766" s="19">
        <f t="shared" si="139"/>
        <v>34.52569887415435</v>
      </c>
      <c r="E766" s="18"/>
      <c r="F766" s="18"/>
      <c r="G766" s="18"/>
    </row>
    <row r="767" spans="1:7" ht="12.75">
      <c r="A767" s="19">
        <f t="shared" si="138"/>
        <v>529.3370991887908</v>
      </c>
      <c r="B767" s="48">
        <f t="shared" si="140"/>
        <v>529.3370991887908</v>
      </c>
      <c r="C767" s="19">
        <f t="shared" si="141"/>
        <v>6.271625467450171</v>
      </c>
      <c r="D767" s="19">
        <f t="shared" si="139"/>
        <v>34.547506979137694</v>
      </c>
      <c r="E767" s="18"/>
      <c r="F767" s="18"/>
      <c r="G767" s="18"/>
    </row>
    <row r="768" spans="1:7" ht="12.75">
      <c r="A768" s="19">
        <f t="shared" si="138"/>
        <v>530.5443032830137</v>
      </c>
      <c r="B768" s="48">
        <f t="shared" si="140"/>
        <v>530.5443032830137</v>
      </c>
      <c r="C768" s="19">
        <f t="shared" si="141"/>
        <v>6.273903466881902</v>
      </c>
      <c r="D768" s="19">
        <f t="shared" si="139"/>
        <v>34.566122510660776</v>
      </c>
      <c r="E768" s="18"/>
      <c r="F768" s="18"/>
      <c r="G768" s="18"/>
    </row>
    <row r="769" spans="1:7" ht="12.75">
      <c r="A769" s="19">
        <f t="shared" si="138"/>
        <v>531.5410944898326</v>
      </c>
      <c r="B769" s="48">
        <f t="shared" si="140"/>
        <v>531.5410944898326</v>
      </c>
      <c r="C769" s="19">
        <f t="shared" si="141"/>
        <v>6.27578051274201</v>
      </c>
      <c r="D769" s="19">
        <f t="shared" si="139"/>
        <v>34.581463383006515</v>
      </c>
      <c r="E769" s="18"/>
      <c r="F769" s="18"/>
      <c r="G769" s="18"/>
    </row>
    <row r="770" spans="1:7" ht="12.75">
      <c r="A770" s="19">
        <f t="shared" si="138"/>
        <v>532.3220236074076</v>
      </c>
      <c r="B770" s="48">
        <f t="shared" si="140"/>
        <v>532.3220236074076</v>
      </c>
      <c r="C770" s="19">
        <f t="shared" si="141"/>
        <v>6.277248613749655</v>
      </c>
      <c r="D770" s="19">
        <f t="shared" si="139"/>
        <v>34.5934631822169</v>
      </c>
      <c r="E770" s="18"/>
      <c r="F770" s="18"/>
      <c r="G770" s="18"/>
    </row>
    <row r="771" spans="1:7" ht="12.75">
      <c r="A771" s="19">
        <f t="shared" si="138"/>
        <v>532.8828544631546</v>
      </c>
      <c r="B771" s="48">
        <f t="shared" si="140"/>
        <v>532.8828544631546</v>
      </c>
      <c r="C771" s="19">
        <f t="shared" si="141"/>
        <v>6.278301614762163</v>
      </c>
      <c r="D771" s="19">
        <f t="shared" si="139"/>
        <v>34.60207072313432</v>
      </c>
      <c r="E771" s="18"/>
      <c r="F771" s="18"/>
      <c r="G771" s="18"/>
    </row>
    <row r="772" spans="1:7" ht="12.75">
      <c r="A772" s="19">
        <f t="shared" si="138"/>
        <v>533.2205624517167</v>
      </c>
      <c r="B772" s="48">
        <f t="shared" si="140"/>
        <v>533.2205624517167</v>
      </c>
      <c r="C772" s="19">
        <f t="shared" si="141"/>
        <v>6.278935151799001</v>
      </c>
      <c r="D772" s="19">
        <f t="shared" si="139"/>
        <v>34.60724969889994</v>
      </c>
      <c r="E772" s="18"/>
      <c r="F772" s="18"/>
      <c r="G772" s="18"/>
    </row>
    <row r="773" spans="1:7" ht="12.75">
      <c r="A773" s="19">
        <f t="shared" si="138"/>
        <v>533.3333333431087</v>
      </c>
      <c r="B773" s="48">
        <f t="shared" si="140"/>
        <v>533.3333333431087</v>
      </c>
      <c r="C773" s="19">
        <f t="shared" si="141"/>
        <v>6.279146619578092</v>
      </c>
      <c r="D773" s="19">
        <f t="shared" si="139"/>
        <v>34.608978427715314</v>
      </c>
      <c r="E773" s="18"/>
      <c r="F773" s="18"/>
      <c r="G773" s="18"/>
    </row>
    <row r="774" spans="1:7" ht="12.75">
      <c r="A774" s="19">
        <f aca="true" t="shared" si="142" ref="A774:A810">R60</f>
        <v>533.3333333644285</v>
      </c>
      <c r="B774" s="48">
        <f t="shared" si="140"/>
        <v>533.3333333644285</v>
      </c>
      <c r="C774" s="19">
        <f t="shared" si="141"/>
        <v>6.279146619618066</v>
      </c>
      <c r="D774" s="19">
        <f aca="true" t="shared" si="143" ref="D774:D810">R101</f>
        <v>34.60897842804211</v>
      </c>
      <c r="E774" s="18"/>
      <c r="F774" s="18"/>
      <c r="G774" s="18"/>
    </row>
    <row r="775" spans="1:7" ht="12.75">
      <c r="A775" s="19">
        <f t="shared" si="142"/>
        <v>533.4759939947736</v>
      </c>
      <c r="B775" s="48">
        <f t="shared" si="140"/>
        <v>533.4759939947736</v>
      </c>
      <c r="C775" s="19">
        <f t="shared" si="141"/>
        <v>6.279414072531229</v>
      </c>
      <c r="D775" s="19">
        <f t="shared" si="143"/>
        <v>34.61116486075696</v>
      </c>
      <c r="E775" s="18"/>
      <c r="F775" s="18"/>
      <c r="G775" s="18"/>
    </row>
    <row r="776" spans="1:7" ht="12.75">
      <c r="A776" s="19">
        <f t="shared" si="142"/>
        <v>533.9024353258562</v>
      </c>
      <c r="B776" s="48">
        <f t="shared" si="140"/>
        <v>533.9024353258562</v>
      </c>
      <c r="C776" s="19">
        <f t="shared" si="141"/>
        <v>6.280213116885242</v>
      </c>
      <c r="D776" s="19">
        <f t="shared" si="143"/>
        <v>34.61769726855376</v>
      </c>
      <c r="E776" s="18"/>
      <c r="F776" s="18"/>
      <c r="G776" s="18"/>
    </row>
    <row r="777" spans="1:7" ht="12.75">
      <c r="A777" s="19">
        <f t="shared" si="142"/>
        <v>534.608068068783</v>
      </c>
      <c r="B777" s="48">
        <f t="shared" si="140"/>
        <v>534.608068068783</v>
      </c>
      <c r="C777" s="19">
        <f t="shared" si="141"/>
        <v>6.281533895376915</v>
      </c>
      <c r="D777" s="19">
        <f t="shared" si="143"/>
        <v>34.628495669157864</v>
      </c>
      <c r="E777" s="18"/>
      <c r="F777" s="18"/>
      <c r="G777" s="18"/>
    </row>
    <row r="778" spans="1:7" ht="12.75">
      <c r="A778" s="19">
        <f t="shared" si="142"/>
        <v>535.5853508360512</v>
      </c>
      <c r="B778" s="48">
        <f t="shared" si="140"/>
        <v>535.5853508360512</v>
      </c>
      <c r="C778" s="19">
        <f t="shared" si="141"/>
        <v>6.283360262502068</v>
      </c>
      <c r="D778" s="19">
        <f t="shared" si="143"/>
        <v>34.643429032480825</v>
      </c>
      <c r="E778" s="18"/>
      <c r="F778" s="18"/>
      <c r="G778" s="18"/>
    </row>
    <row r="779" spans="1:7" ht="12.75">
      <c r="A779" s="19">
        <f t="shared" si="142"/>
        <v>536.8239456179806</v>
      </c>
      <c r="B779" s="48">
        <f t="shared" si="140"/>
        <v>536.8239456179806</v>
      </c>
      <c r="C779" s="19">
        <f t="shared" si="141"/>
        <v>6.285670192743747</v>
      </c>
      <c r="D779" s="19">
        <f t="shared" si="143"/>
        <v>34.66231855727203</v>
      </c>
      <c r="E779" s="18"/>
      <c r="F779" s="18"/>
      <c r="G779" s="18"/>
    </row>
    <row r="780" spans="1:7" ht="12.75">
      <c r="A780" s="19">
        <f t="shared" si="142"/>
        <v>538.3109249078858</v>
      </c>
      <c r="B780" s="48">
        <f t="shared" si="140"/>
        <v>538.3109249078858</v>
      </c>
      <c r="C780" s="19">
        <f t="shared" si="141"/>
        <v>6.2884363205641725</v>
      </c>
      <c r="D780" s="19">
        <f t="shared" si="143"/>
        <v>34.684942007823196</v>
      </c>
      <c r="E780" s="18"/>
      <c r="F780" s="18"/>
      <c r="G780" s="18"/>
    </row>
    <row r="781" spans="1:7" ht="12.75">
      <c r="A781" s="19">
        <f t="shared" si="142"/>
        <v>540.0310210096046</v>
      </c>
      <c r="B781" s="48">
        <f t="shared" si="140"/>
        <v>540.0310210096046</v>
      </c>
      <c r="C781" s="19">
        <f t="shared" si="141"/>
        <v>6.291626584222426</v>
      </c>
      <c r="D781" s="19">
        <f t="shared" si="143"/>
        <v>34.711038887761674</v>
      </c>
      <c r="E781" s="18"/>
      <c r="F781" s="18"/>
      <c r="G781" s="18"/>
    </row>
    <row r="782" spans="1:7" ht="12.75">
      <c r="A782" s="19">
        <f t="shared" si="142"/>
        <v>541.9669068567755</v>
      </c>
      <c r="B782" s="48">
        <f t="shared" si="140"/>
        <v>541.9669068567755</v>
      </c>
      <c r="C782" s="19">
        <f t="shared" si="141"/>
        <v>6.29520494211574</v>
      </c>
      <c r="D782" s="19">
        <f t="shared" si="143"/>
        <v>34.74031620129701</v>
      </c>
      <c r="E782" s="18"/>
      <c r="F782" s="18"/>
      <c r="G782" s="18"/>
    </row>
    <row r="783" spans="1:7" ht="12.75">
      <c r="A783" s="19">
        <f t="shared" si="142"/>
        <v>544.0994972534237</v>
      </c>
      <c r="B783" s="48">
        <f t="shared" si="140"/>
        <v>544.0994972534237</v>
      </c>
      <c r="C783" s="19">
        <f t="shared" si="141"/>
        <v>6.299132129494804</v>
      </c>
      <c r="D783" s="19">
        <f t="shared" si="143"/>
        <v>34.77245454525705</v>
      </c>
      <c r="E783" s="18"/>
      <c r="F783" s="18"/>
      <c r="G783" s="18"/>
    </row>
    <row r="784" spans="1:7" ht="12.75">
      <c r="A784" s="19">
        <f t="shared" si="142"/>
        <v>546.4082597796329</v>
      </c>
      <c r="B784" s="48">
        <f t="shared" si="140"/>
        <v>546.4082597796329</v>
      </c>
      <c r="C784" s="19">
        <f t="shared" si="141"/>
        <v>6.303366424869324</v>
      </c>
      <c r="D784" s="19">
        <f t="shared" si="143"/>
        <v>34.80711428660941</v>
      </c>
      <c r="E784" s="18"/>
      <c r="F784" s="18"/>
      <c r="G784" s="18"/>
    </row>
    <row r="785" spans="1:7" ht="12.75">
      <c r="A785" s="19">
        <f t="shared" si="142"/>
        <v>548.8715255619212</v>
      </c>
      <c r="B785" s="48">
        <f t="shared" si="140"/>
        <v>548.8715255619212</v>
      </c>
      <c r="C785" s="19">
        <f t="shared" si="141"/>
        <v>6.307864398753755</v>
      </c>
      <c r="D785" s="19">
        <f t="shared" si="143"/>
        <v>34.843941606404144</v>
      </c>
      <c r="E785" s="18"/>
      <c r="F785" s="18"/>
      <c r="G785" s="18"/>
    </row>
    <row r="786" spans="1:7" ht="12.75">
      <c r="A786" s="19">
        <f t="shared" si="142"/>
        <v>551.4667915105844</v>
      </c>
      <c r="B786" s="48">
        <f t="shared" si="140"/>
        <v>551.4667915105844</v>
      </c>
      <c r="C786" s="19">
        <f t="shared" si="141"/>
        <v>6.312581622031222</v>
      </c>
      <c r="D786" s="19">
        <f t="shared" si="143"/>
        <v>34.88257422766494</v>
      </c>
      <c r="E786" s="18"/>
      <c r="F786" s="18"/>
      <c r="G786" s="18"/>
    </row>
    <row r="787" spans="1:7" ht="12.75">
      <c r="A787" s="19">
        <f t="shared" si="142"/>
        <v>554.1710072883296</v>
      </c>
      <c r="B787" s="48">
        <f t="shared" si="140"/>
        <v>554.1710072883296</v>
      </c>
      <c r="C787" s="19">
        <f t="shared" si="141"/>
        <v>6.317473316531969</v>
      </c>
      <c r="D787" s="19">
        <f t="shared" si="143"/>
        <v>34.922646686922256</v>
      </c>
      <c r="E787" s="18"/>
      <c r="F787" s="18"/>
      <c r="G787" s="18"/>
    </row>
    <row r="788" spans="1:7" ht="12.75">
      <c r="A788" s="19">
        <f t="shared" si="142"/>
        <v>556.9608420209062</v>
      </c>
      <c r="B788" s="48">
        <f t="shared" si="140"/>
        <v>556.9608420209062</v>
      </c>
      <c r="C788" s="19">
        <f t="shared" si="141"/>
        <v>6.322494935877747</v>
      </c>
      <c r="D788" s="19">
        <f t="shared" si="143"/>
        <v>34.9637950524308</v>
      </c>
      <c r="E788" s="18"/>
      <c r="F788" s="18"/>
      <c r="G788" s="18"/>
    </row>
    <row r="789" spans="1:7" ht="12.75">
      <c r="A789" s="19">
        <f t="shared" si="142"/>
        <v>559.8129274462664</v>
      </c>
      <c r="B789" s="48">
        <f t="shared" si="140"/>
        <v>559.8129274462664</v>
      </c>
      <c r="C789" s="19">
        <f t="shared" si="141"/>
        <v>6.32760266978768</v>
      </c>
      <c r="D789" s="19">
        <f t="shared" si="143"/>
        <v>35.00566103308812</v>
      </c>
      <c r="E789" s="18"/>
      <c r="F789" s="18"/>
      <c r="G789" s="18"/>
    </row>
    <row r="790" spans="1:7" ht="12.75">
      <c r="A790" s="19">
        <f t="shared" si="142"/>
        <v>562.7040757179093</v>
      </c>
      <c r="B790" s="48">
        <f t="shared" si="140"/>
        <v>562.7040757179093</v>
      </c>
      <c r="C790" s="19">
        <f t="shared" si="141"/>
        <v>6.332753869558389</v>
      </c>
      <c r="D790" s="19">
        <f t="shared" si="143"/>
        <v>35.04789545814687</v>
      </c>
      <c r="E790" s="18"/>
      <c r="F790" s="18"/>
      <c r="G790" s="18"/>
    </row>
    <row r="791" spans="1:7" ht="12.75">
      <c r="A791" s="19">
        <f t="shared" si="142"/>
        <v>565.6114713650559</v>
      </c>
      <c r="B791" s="48">
        <f t="shared" si="140"/>
        <v>565.6114713650559</v>
      </c>
      <c r="C791" s="19">
        <f t="shared" si="141"/>
        <v>6.33790739613952</v>
      </c>
      <c r="D791" s="19">
        <f t="shared" si="143"/>
        <v>35.09016113752512</v>
      </c>
      <c r="E791" s="18"/>
      <c r="F791" s="18"/>
      <c r="G791" s="18"/>
    </row>
    <row r="792" spans="1:7" ht="12.75">
      <c r="A792" s="19">
        <f t="shared" si="142"/>
        <v>568.5128379379142</v>
      </c>
      <c r="B792" s="48">
        <f t="shared" si="140"/>
        <v>568.5128379379142</v>
      </c>
      <c r="C792" s="19">
        <f t="shared" si="141"/>
        <v>6.343023895060358</v>
      </c>
      <c r="D792" s="19">
        <f t="shared" si="143"/>
        <v>35.132135135327694</v>
      </c>
      <c r="E792" s="18"/>
      <c r="F792" s="18"/>
      <c r="G792" s="18"/>
    </row>
    <row r="793" spans="1:7" ht="12.75">
      <c r="A793" s="19">
        <f t="shared" si="142"/>
        <v>571.3865806303993</v>
      </c>
      <c r="B793" s="48">
        <f t="shared" si="140"/>
        <v>571.3865806303993</v>
      </c>
      <c r="C793" s="19">
        <f t="shared" si="141"/>
        <v>6.348066004449839</v>
      </c>
      <c r="D793" s="19">
        <f t="shared" si="143"/>
        <v>35.17351050528035</v>
      </c>
      <c r="E793" s="18"/>
      <c r="F793" s="18"/>
      <c r="G793" s="18"/>
    </row>
    <row r="794" spans="1:7" ht="12.75">
      <c r="A794" s="19">
        <f t="shared" si="142"/>
        <v>574.2119066955927</v>
      </c>
      <c r="B794" s="48">
        <f t="shared" si="140"/>
        <v>574.2119066955927</v>
      </c>
      <c r="C794" s="19">
        <f t="shared" si="141"/>
        <v>6.352998503618947</v>
      </c>
      <c r="D794" s="19">
        <f t="shared" si="143"/>
        <v>35.213997546825546</v>
      </c>
      <c r="E794" s="18"/>
      <c r="F794" s="18"/>
      <c r="G794" s="18"/>
    </row>
    <row r="795" spans="1:7" ht="12.75">
      <c r="A795" s="19">
        <f t="shared" si="142"/>
        <v>576.9689257837442</v>
      </c>
      <c r="B795" s="48">
        <f t="shared" si="140"/>
        <v>576.9689257837442</v>
      </c>
      <c r="C795" s="19">
        <f t="shared" si="141"/>
        <v>6.357788410263674</v>
      </c>
      <c r="D795" s="19">
        <f t="shared" si="143"/>
        <v>35.253324645590155</v>
      </c>
      <c r="E795" s="18"/>
      <c r="F795" s="18"/>
      <c r="G795" s="18"/>
    </row>
    <row r="796" spans="1:7" ht="12.75">
      <c r="A796" s="19">
        <f t="shared" si="142"/>
        <v>579.6387324770594</v>
      </c>
      <c r="B796" s="48">
        <f t="shared" si="140"/>
        <v>579.6387324770594</v>
      </c>
      <c r="C796" s="19">
        <f t="shared" si="141"/>
        <v>6.362405034433665</v>
      </c>
      <c r="D796" s="19">
        <f t="shared" si="143"/>
        <v>35.29123876287479</v>
      </c>
      <c r="E796" s="18"/>
      <c r="F796" s="18"/>
      <c r="G796" s="18"/>
    </row>
    <row r="797" spans="1:7" ht="12.75">
      <c r="A797" s="19">
        <f t="shared" si="142"/>
        <v>582.2034733088161</v>
      </c>
      <c r="B797" s="48">
        <f t="shared" si="140"/>
        <v>582.2034733088161</v>
      </c>
      <c r="C797" s="19">
        <f t="shared" si="141"/>
        <v>6.366819997128176</v>
      </c>
      <c r="D797" s="19">
        <f t="shared" si="143"/>
        <v>35.32750563677183</v>
      </c>
      <c r="E797" s="18"/>
      <c r="F797" s="18"/>
      <c r="G797" s="18"/>
    </row>
    <row r="798" spans="1:7" ht="12.75">
      <c r="A798" s="19">
        <f t="shared" si="142"/>
        <v>584.6464004723155</v>
      </c>
      <c r="B798" s="48">
        <f t="shared" si="140"/>
        <v>584.6464004723155</v>
      </c>
      <c r="C798" s="19">
        <f t="shared" si="141"/>
        <v>6.3710072208450885</v>
      </c>
      <c r="D798" s="19">
        <f t="shared" si="143"/>
        <v>35.36190975342867</v>
      </c>
      <c r="E798" s="18"/>
      <c r="F798" s="18"/>
      <c r="G798" s="18"/>
    </row>
    <row r="799" spans="1:7" ht="12.75">
      <c r="A799" s="19">
        <f t="shared" si="142"/>
        <v>586.9519142790606</v>
      </c>
      <c r="B799" s="48">
        <f t="shared" si="140"/>
        <v>586.9519142790606</v>
      </c>
      <c r="C799" s="19">
        <f t="shared" si="141"/>
        <v>6.374942898719776</v>
      </c>
      <c r="D799" s="19">
        <f t="shared" si="143"/>
        <v>35.39425414162552</v>
      </c>
      <c r="E799" s="18"/>
      <c r="F799" s="18"/>
      <c r="G799" s="18"/>
    </row>
    <row r="800" spans="1:7" ht="12.75">
      <c r="A800" s="19">
        <f t="shared" si="142"/>
        <v>589.1055962406899</v>
      </c>
      <c r="B800" s="48">
        <f t="shared" si="140"/>
        <v>589.1055962406899</v>
      </c>
      <c r="C800" s="19">
        <f t="shared" si="141"/>
        <v>6.378605448127216</v>
      </c>
      <c r="D800" s="19">
        <f t="shared" si="143"/>
        <v>35.42436003785819</v>
      </c>
      <c r="E800" s="18"/>
      <c r="F800" s="18"/>
      <c r="G800" s="18"/>
    </row>
    <row r="801" spans="1:7" ht="12.75">
      <c r="A801" s="19">
        <f t="shared" si="142"/>
        <v>591.0942344454272</v>
      </c>
      <c r="B801" s="48">
        <f t="shared" si="140"/>
        <v>591.0942344454272</v>
      </c>
      <c r="C801" s="19">
        <f t="shared" si="141"/>
        <v>6.381975453841673</v>
      </c>
      <c r="D801" s="19">
        <f t="shared" si="143"/>
        <v>35.452066462979296</v>
      </c>
      <c r="E801" s="18"/>
      <c r="F801" s="18"/>
      <c r="G801" s="18"/>
    </row>
    <row r="802" spans="1:7" ht="12.75">
      <c r="A802" s="19">
        <f t="shared" si="142"/>
        <v>592.9058426916976</v>
      </c>
      <c r="B802" s="48">
        <f t="shared" si="140"/>
        <v>592.9058426916976</v>
      </c>
      <c r="C802" s="19">
        <f t="shared" si="141"/>
        <v>6.385035605095021</v>
      </c>
      <c r="D802" s="19">
        <f t="shared" si="143"/>
        <v>35.47722974548889</v>
      </c>
      <c r="E802" s="18"/>
      <c r="F802" s="18"/>
      <c r="G802" s="18"/>
    </row>
    <row r="803" spans="1:7" ht="12.75">
      <c r="A803" s="19">
        <f t="shared" si="142"/>
        <v>594.5296746393437</v>
      </c>
      <c r="B803" s="48">
        <f t="shared" si="140"/>
        <v>594.5296746393437</v>
      </c>
      <c r="C803" s="19">
        <f t="shared" si="141"/>
        <v>6.387770630174166</v>
      </c>
      <c r="D803" s="19">
        <f t="shared" si="143"/>
        <v>35.499723020997465</v>
      </c>
      <c r="E803" s="18"/>
      <c r="F803" s="18"/>
      <c r="G803" s="18"/>
    </row>
    <row r="804" spans="1:7" ht="12.75">
      <c r="A804" s="19">
        <f t="shared" si="142"/>
        <v>595.9562340489332</v>
      </c>
      <c r="B804" s="48">
        <f t="shared" si="140"/>
        <v>595.9562340489332</v>
      </c>
      <c r="C804" s="19">
        <f t="shared" si="141"/>
        <v>6.3901672315652265</v>
      </c>
      <c r="D804" s="19">
        <f t="shared" si="143"/>
        <v>35.51943573233453</v>
      </c>
      <c r="E804" s="18"/>
      <c r="F804" s="18"/>
      <c r="G804" s="18"/>
    </row>
    <row r="805" spans="1:7" ht="12.75">
      <c r="A805" s="19">
        <f t="shared" si="142"/>
        <v>597.1772820057884</v>
      </c>
      <c r="B805" s="48">
        <f t="shared" si="140"/>
        <v>597.1772820057884</v>
      </c>
      <c r="C805" s="19">
        <f t="shared" si="141"/>
        <v>6.392214024093822</v>
      </c>
      <c r="D805" s="19">
        <f t="shared" si="143"/>
        <v>35.53627315030389</v>
      </c>
      <c r="E805" s="18"/>
      <c r="F805" s="18"/>
      <c r="G805" s="18"/>
    </row>
    <row r="806" spans="1:7" ht="12.75">
      <c r="A806" s="19">
        <f t="shared" si="142"/>
        <v>598.1858418689912</v>
      </c>
      <c r="B806" s="48">
        <f t="shared" si="140"/>
        <v>598.1858418689912</v>
      </c>
      <c r="C806" s="19">
        <f t="shared" si="141"/>
        <v>6.393901478027078</v>
      </c>
      <c r="D806" s="19">
        <f t="shared" si="143"/>
        <v>35.55015593119501</v>
      </c>
      <c r="E806" s="18"/>
      <c r="F806" s="18"/>
      <c r="G806" s="18"/>
    </row>
    <row r="807" spans="1:7" ht="12.75">
      <c r="A807" s="19">
        <f t="shared" si="142"/>
        <v>598.9762025468357</v>
      </c>
      <c r="B807" s="48">
        <f t="shared" si="140"/>
        <v>598.9762025468357</v>
      </c>
      <c r="C807" s="19">
        <f t="shared" si="141"/>
        <v>6.395221868689911</v>
      </c>
      <c r="D807" s="19">
        <f t="shared" si="143"/>
        <v>35.56101972382254</v>
      </c>
      <c r="E807" s="18"/>
      <c r="F807" s="18"/>
      <c r="G807" s="18"/>
    </row>
    <row r="808" spans="1:7" ht="12.75">
      <c r="A808" s="19">
        <f t="shared" si="142"/>
        <v>599.5439205777056</v>
      </c>
      <c r="B808" s="48">
        <f t="shared" si="140"/>
        <v>599.5439205777056</v>
      </c>
      <c r="C808" s="19">
        <f t="shared" si="141"/>
        <v>6.3961692337985605</v>
      </c>
      <c r="D808" s="19">
        <f t="shared" si="143"/>
        <v>35.56881483602642</v>
      </c>
      <c r="E808" s="18"/>
      <c r="F808" s="18"/>
      <c r="G808" s="18"/>
    </row>
    <row r="809" spans="1:7" ht="12.75">
      <c r="A809" s="19">
        <f t="shared" si="142"/>
        <v>599.8858213876274</v>
      </c>
      <c r="B809" s="48">
        <f t="shared" si="140"/>
        <v>599.8858213876274</v>
      </c>
      <c r="C809" s="19">
        <f t="shared" si="141"/>
        <v>6.396739339419956</v>
      </c>
      <c r="D809" s="19">
        <f t="shared" si="143"/>
        <v>35.57350596816151</v>
      </c>
      <c r="E809" s="18"/>
      <c r="F809" s="18"/>
      <c r="G809" s="18"/>
    </row>
    <row r="810" spans="1:7" ht="12.75">
      <c r="A810" s="19">
        <f t="shared" si="142"/>
        <v>600.0000000130708</v>
      </c>
      <c r="B810" s="48">
        <f t="shared" si="140"/>
        <v>600.0000000130708</v>
      </c>
      <c r="C810" s="19">
        <f t="shared" si="141"/>
        <v>6.396929655237931</v>
      </c>
      <c r="D810" s="19">
        <f t="shared" si="143"/>
        <v>35.57507201923584</v>
      </c>
      <c r="E810" s="18"/>
      <c r="F810" s="18"/>
      <c r="G810" s="18"/>
    </row>
    <row r="811" spans="1:7" ht="12.75">
      <c r="A811" s="19">
        <f aca="true" t="shared" si="144" ref="A811:A847">S60</f>
        <v>599.9999998059817</v>
      </c>
      <c r="B811" s="48">
        <f t="shared" si="140"/>
        <v>599.9999998059817</v>
      </c>
      <c r="C811" s="19">
        <f t="shared" si="141"/>
        <v>6.396929654892783</v>
      </c>
      <c r="D811" s="19">
        <f aca="true" t="shared" si="145" ref="D811:D847">S101</f>
        <v>35.5750720163957</v>
      </c>
      <c r="E811" s="18"/>
      <c r="F811" s="18"/>
      <c r="G811" s="18"/>
    </row>
    <row r="812" spans="1:7" ht="12.75">
      <c r="A812" s="19">
        <f t="shared" si="144"/>
        <v>600.1409040178089</v>
      </c>
      <c r="B812" s="48">
        <f t="shared" si="140"/>
        <v>600.1409040178089</v>
      </c>
      <c r="C812" s="19">
        <f t="shared" si="141"/>
        <v>6.397164467675225</v>
      </c>
      <c r="D812" s="19">
        <f t="shared" si="145"/>
        <v>35.57700424109506</v>
      </c>
      <c r="E812" s="18"/>
      <c r="F812" s="18"/>
      <c r="G812" s="18"/>
    </row>
    <row r="813" spans="1:7" ht="12.75">
      <c r="A813" s="19">
        <f t="shared" si="144"/>
        <v>600.5621491282948</v>
      </c>
      <c r="B813" s="48">
        <f t="shared" si="140"/>
        <v>600.5621491282948</v>
      </c>
      <c r="C813" s="19">
        <f t="shared" si="141"/>
        <v>6.397866131798864</v>
      </c>
      <c r="D813" s="19">
        <f t="shared" si="145"/>
        <v>35.582778228934274</v>
      </c>
      <c r="E813" s="18"/>
      <c r="F813" s="18"/>
      <c r="G813" s="18"/>
    </row>
    <row r="814" spans="1:7" ht="12.75">
      <c r="A814" s="19">
        <f t="shared" si="144"/>
        <v>601.2593631080091</v>
      </c>
      <c r="B814" s="48">
        <f t="shared" si="140"/>
        <v>601.2593631080091</v>
      </c>
      <c r="C814" s="19">
        <f t="shared" si="141"/>
        <v>6.3990263940355305</v>
      </c>
      <c r="D814" s="19">
        <f t="shared" si="145"/>
        <v>35.59232648392392</v>
      </c>
      <c r="E814" s="18"/>
      <c r="F814" s="18"/>
      <c r="G814" s="18"/>
    </row>
    <row r="815" spans="1:7" ht="12.75">
      <c r="A815" s="19">
        <f t="shared" si="144"/>
        <v>602.2253529777671</v>
      </c>
      <c r="B815" s="48">
        <f t="shared" si="140"/>
        <v>602.2253529777671</v>
      </c>
      <c r="C815" s="19">
        <f t="shared" si="141"/>
        <v>6.400631715755528</v>
      </c>
      <c r="D815" s="19">
        <f t="shared" si="145"/>
        <v>35.60553826817554</v>
      </c>
      <c r="E815" s="18"/>
      <c r="F815" s="18"/>
      <c r="G815" s="18"/>
    </row>
    <row r="816" spans="1:7" ht="12.75">
      <c r="A816" s="19">
        <f t="shared" si="144"/>
        <v>603.4502416821632</v>
      </c>
      <c r="B816" s="48">
        <f t="shared" si="140"/>
        <v>603.4502416821632</v>
      </c>
      <c r="C816" s="19">
        <f t="shared" si="141"/>
        <v>6.402663587564553</v>
      </c>
      <c r="D816" s="19">
        <f t="shared" si="145"/>
        <v>35.62226215091605</v>
      </c>
      <c r="E816" s="18"/>
      <c r="F816" s="18"/>
      <c r="G816" s="18"/>
    </row>
    <row r="817" spans="1:7" ht="12.75">
      <c r="A817" s="19">
        <f t="shared" si="144"/>
        <v>604.9216510010972</v>
      </c>
      <c r="B817" s="48">
        <f t="shared" si="140"/>
        <v>604.9216510010972</v>
      </c>
      <c r="C817" s="19">
        <f t="shared" si="141"/>
        <v>6.405098947167146</v>
      </c>
      <c r="D817" s="19">
        <f t="shared" si="145"/>
        <v>35.64230939503493</v>
      </c>
      <c r="E817" s="18"/>
      <c r="F817" s="18"/>
      <c r="G817" s="18"/>
    </row>
    <row r="818" spans="1:7" ht="12.75">
      <c r="A818" s="19">
        <f t="shared" si="144"/>
        <v>606.6249230904825</v>
      </c>
      <c r="B818" s="48">
        <f t="shared" si="140"/>
        <v>606.6249230904825</v>
      </c>
      <c r="C818" s="19">
        <f t="shared" si="141"/>
        <v>6.407910680942734</v>
      </c>
      <c r="D818" s="19">
        <f t="shared" si="145"/>
        <v>35.66545802419463</v>
      </c>
      <c r="E818" s="18"/>
      <c r="F818" s="18"/>
      <c r="G818" s="18"/>
    </row>
    <row r="819" spans="1:7" ht="12.75">
      <c r="A819" s="19">
        <f t="shared" si="144"/>
        <v>608.5433719513903</v>
      </c>
      <c r="B819" s="48">
        <f t="shared" si="140"/>
        <v>608.5433719513903</v>
      </c>
      <c r="C819" s="19">
        <f t="shared" si="141"/>
        <v>6.411068186718061</v>
      </c>
      <c r="D819" s="19">
        <f t="shared" si="145"/>
        <v>35.69145738920121</v>
      </c>
      <c r="E819" s="18"/>
      <c r="F819" s="18"/>
      <c r="G819" s="18"/>
    </row>
    <row r="820" spans="1:7" ht="12.75">
      <c r="A820" s="19">
        <f t="shared" si="144"/>
        <v>610.6585556456713</v>
      </c>
      <c r="B820" s="48">
        <f t="shared" si="140"/>
        <v>610.6585556456713</v>
      </c>
      <c r="C820" s="19">
        <f t="shared" si="141"/>
        <v>6.414537974238135</v>
      </c>
      <c r="D820" s="19">
        <f t="shared" si="145"/>
        <v>35.72003304426514</v>
      </c>
      <c r="E820" s="18"/>
      <c r="F820" s="18"/>
      <c r="G820" s="18"/>
    </row>
    <row r="821" spans="1:7" ht="12.75">
      <c r="A821" s="19">
        <f t="shared" si="144"/>
        <v>612.9505601817592</v>
      </c>
      <c r="B821" s="48">
        <f t="shared" si="140"/>
        <v>612.9505601817592</v>
      </c>
      <c r="C821" s="19">
        <f t="shared" si="141"/>
        <v>6.418284280451605</v>
      </c>
      <c r="D821" s="19">
        <f t="shared" si="145"/>
        <v>35.75089174852114</v>
      </c>
      <c r="E821" s="18"/>
      <c r="F821" s="18"/>
      <c r="G821" s="18"/>
    </row>
    <row r="822" spans="1:7" ht="12.75">
      <c r="A822" s="19">
        <f t="shared" si="144"/>
        <v>615.3982866031446</v>
      </c>
      <c r="B822" s="48">
        <f aca="true" t="shared" si="146" ref="B822:B847">IF(A822&lt;$C$180,$C$180,A822)</f>
        <v>615.3982866031446</v>
      </c>
      <c r="C822" s="19">
        <f aca="true" t="shared" si="147" ref="C822:C847">LN(B822)</f>
        <v>6.42226967868378</v>
      </c>
      <c r="D822" s="19">
        <f t="shared" si="145"/>
        <v>35.78372642371643</v>
      </c>
      <c r="E822" s="18"/>
      <c r="F822" s="18"/>
      <c r="G822" s="18"/>
    </row>
    <row r="823" spans="1:7" ht="12.75">
      <c r="A823" s="19">
        <f t="shared" si="144"/>
        <v>617.9797338056482</v>
      </c>
      <c r="B823" s="48">
        <f t="shared" si="146"/>
        <v>617.9797338056482</v>
      </c>
      <c r="C823" s="19">
        <f t="shared" si="147"/>
        <v>6.426455663725238</v>
      </c>
      <c r="D823" s="19">
        <f t="shared" si="145"/>
        <v>35.81822092255862</v>
      </c>
      <c r="E823" s="18"/>
      <c r="F823" s="18"/>
      <c r="G823" s="18"/>
    </row>
    <row r="824" spans="1:7" ht="12.75">
      <c r="A824" s="19">
        <f t="shared" si="144"/>
        <v>620.6722708539847</v>
      </c>
      <c r="B824" s="48">
        <f t="shared" si="146"/>
        <v>620.6722708539847</v>
      </c>
      <c r="C824" s="19">
        <f t="shared" si="147"/>
        <v>6.430803198431014</v>
      </c>
      <c r="D824" s="19">
        <f t="shared" si="145"/>
        <v>35.85405449076238</v>
      </c>
      <c r="E824" s="18"/>
      <c r="F824" s="18"/>
      <c r="G824" s="18"/>
    </row>
    <row r="825" spans="1:7" ht="12.75">
      <c r="A825" s="19">
        <f t="shared" si="144"/>
        <v>623.4528939316558</v>
      </c>
      <c r="B825" s="48">
        <f t="shared" si="146"/>
        <v>623.4528939316558</v>
      </c>
      <c r="C825" s="19">
        <f t="shared" si="147"/>
        <v>6.435273211234141</v>
      </c>
      <c r="D825" s="19">
        <f t="shared" si="145"/>
        <v>35.89090583637945</v>
      </c>
      <c r="E825" s="18"/>
      <c r="F825" s="18"/>
      <c r="G825" s="18"/>
    </row>
    <row r="826" spans="1:7" ht="12.75">
      <c r="A826" s="19">
        <f t="shared" si="144"/>
        <v>626.2984644257633</v>
      </c>
      <c r="B826" s="48">
        <f t="shared" si="146"/>
        <v>626.2984644257633</v>
      </c>
      <c r="C826" s="19">
        <f t="shared" si="147"/>
        <v>6.4398270377093665</v>
      </c>
      <c r="D826" s="19">
        <f t="shared" si="145"/>
        <v>35.92845674998779</v>
      </c>
      <c r="E826" s="18"/>
      <c r="F826" s="18"/>
      <c r="G826" s="18"/>
    </row>
    <row r="827" spans="1:7" ht="12.75">
      <c r="A827" s="19">
        <f t="shared" si="144"/>
        <v>629.1859259288341</v>
      </c>
      <c r="B827" s="48">
        <f t="shared" si="146"/>
        <v>629.1859259288341</v>
      </c>
      <c r="C827" s="19">
        <f t="shared" si="147"/>
        <v>6.4444268027343865</v>
      </c>
      <c r="D827" s="19">
        <f t="shared" si="145"/>
        <v>35.966395246787854</v>
      </c>
      <c r="E827" s="18"/>
      <c r="F827" s="18"/>
      <c r="G827" s="18"/>
    </row>
    <row r="828" spans="1:7" ht="12.75">
      <c r="A828" s="19">
        <f t="shared" si="144"/>
        <v>632.0924990705769</v>
      </c>
      <c r="B828" s="48">
        <f t="shared" si="146"/>
        <v>632.0924990705769</v>
      </c>
      <c r="C828" s="19">
        <f t="shared" si="147"/>
        <v>6.449035742726269</v>
      </c>
      <c r="D828" s="19">
        <f t="shared" si="145"/>
        <v>36.004418225311014</v>
      </c>
      <c r="E828" s="18"/>
      <c r="F828" s="18"/>
      <c r="G828" s="18"/>
    </row>
    <row r="829" spans="1:7" ht="12.75">
      <c r="A829" s="19">
        <f t="shared" si="144"/>
        <v>634.9958540373636</v>
      </c>
      <c r="B829" s="48">
        <f t="shared" si="146"/>
        <v>634.9958540373636</v>
      </c>
      <c r="C829" s="19">
        <f t="shared" si="147"/>
        <v>6.45361846979636</v>
      </c>
      <c r="D829" s="19">
        <f t="shared" si="145"/>
        <v>36.04223365660192</v>
      </c>
      <c r="E829" s="18"/>
      <c r="F829" s="18"/>
      <c r="G829" s="18"/>
    </row>
    <row r="830" spans="1:7" ht="12.75">
      <c r="A830" s="19">
        <f t="shared" si="144"/>
        <v>637.874261383586</v>
      </c>
      <c r="B830" s="48">
        <f t="shared" si="146"/>
        <v>637.874261383586</v>
      </c>
      <c r="C830" s="19">
        <f t="shared" si="147"/>
        <v>6.458141181450619</v>
      </c>
      <c r="D830" s="19">
        <f t="shared" si="145"/>
        <v>36.079562332242034</v>
      </c>
      <c r="E830" s="18"/>
      <c r="F830" s="18"/>
      <c r="G830" s="18"/>
    </row>
    <row r="831" spans="1:7" ht="12.75">
      <c r="A831" s="19">
        <f t="shared" si="144"/>
        <v>640.7067222917987</v>
      </c>
      <c r="B831" s="48">
        <f t="shared" si="146"/>
        <v>640.7067222917987</v>
      </c>
      <c r="C831" s="19">
        <f t="shared" si="147"/>
        <v>6.462571820695129</v>
      </c>
      <c r="D831" s="19">
        <f t="shared" si="145"/>
        <v>36.11613920967136</v>
      </c>
      <c r="E831" s="18"/>
      <c r="F831" s="18"/>
      <c r="G831" s="18"/>
    </row>
    <row r="832" spans="1:7" ht="12.75">
      <c r="A832" s="19">
        <f t="shared" si="144"/>
        <v>643.4730798153387</v>
      </c>
      <c r="B832" s="48">
        <f t="shared" si="146"/>
        <v>643.4730798153387</v>
      </c>
      <c r="C832" s="19">
        <f t="shared" si="147"/>
        <v>6.466880192152317</v>
      </c>
      <c r="D832" s="19">
        <f t="shared" si="145"/>
        <v>36.151714399441786</v>
      </c>
      <c r="E832" s="18"/>
      <c r="F832" s="18"/>
      <c r="G832" s="18"/>
    </row>
    <row r="833" spans="1:7" ht="12.75">
      <c r="A833" s="19">
        <f t="shared" si="144"/>
        <v>646.1541128625829</v>
      </c>
      <c r="B833" s="48">
        <f t="shared" si="146"/>
        <v>646.1541128625829</v>
      </c>
      <c r="C833" s="19">
        <f t="shared" si="147"/>
        <v>6.471038040133304</v>
      </c>
      <c r="D833" s="19">
        <f t="shared" si="145"/>
        <v>36.1860538419385</v>
      </c>
      <c r="E833" s="18"/>
      <c r="F833" s="18"/>
      <c r="G833" s="18"/>
    </row>
    <row r="834" spans="1:7" ht="12.75">
      <c r="A834" s="19">
        <f t="shared" si="144"/>
        <v>648.73161478391</v>
      </c>
      <c r="B834" s="48">
        <f t="shared" si="146"/>
        <v>648.73161478391</v>
      </c>
      <c r="C834" s="19">
        <f t="shared" si="147"/>
        <v>6.475019094631762</v>
      </c>
      <c r="D834" s="19">
        <f t="shared" si="145"/>
        <v>36.21893972142108</v>
      </c>
      <c r="E834" s="18"/>
      <c r="F834" s="18"/>
      <c r="G834" s="18"/>
    </row>
    <row r="835" spans="1:7" ht="12.75">
      <c r="A835" s="19">
        <f t="shared" si="144"/>
        <v>651.1884584284251</v>
      </c>
      <c r="B835" s="48">
        <f t="shared" si="146"/>
        <v>651.1884584284251</v>
      </c>
      <c r="C835" s="19">
        <f t="shared" si="147"/>
        <v>6.478799090987693</v>
      </c>
      <c r="D835" s="19">
        <f t="shared" si="145"/>
        <v>36.25017066362504</v>
      </c>
      <c r="E835" s="18"/>
      <c r="F835" s="18"/>
      <c r="G835" s="18"/>
    </row>
    <row r="836" spans="1:7" ht="12.75">
      <c r="A836" s="19">
        <f t="shared" si="144"/>
        <v>653.5086494730307</v>
      </c>
      <c r="B836" s="48">
        <f t="shared" si="146"/>
        <v>653.5086494730307</v>
      </c>
      <c r="C836" s="19">
        <f t="shared" si="147"/>
        <v>6.482355768589588</v>
      </c>
      <c r="D836" s="19">
        <f t="shared" si="145"/>
        <v>36.27956176021887</v>
      </c>
      <c r="E836" s="18"/>
      <c r="F836" s="18"/>
      <c r="G836" s="18"/>
    </row>
    <row r="837" spans="1:7" ht="12.75">
      <c r="A837" s="19">
        <f t="shared" si="144"/>
        <v>655.6773697135758</v>
      </c>
      <c r="B837" s="48">
        <f t="shared" si="146"/>
        <v>655.6773697135758</v>
      </c>
      <c r="C837" s="19">
        <f t="shared" si="147"/>
        <v>6.485668853502676</v>
      </c>
      <c r="D837" s="19">
        <f t="shared" si="145"/>
        <v>36.30694445963166</v>
      </c>
      <c r="E837" s="18"/>
      <c r="F837" s="18"/>
      <c r="G837" s="18"/>
    </row>
    <row r="838" spans="1:7" ht="12.75">
      <c r="A838" s="19">
        <f t="shared" si="144"/>
        <v>657.6810118647481</v>
      </c>
      <c r="B838" s="48">
        <f t="shared" si="146"/>
        <v>657.6810118647481</v>
      </c>
      <c r="C838" s="19">
        <f t="shared" si="147"/>
        <v>6.48872002937929</v>
      </c>
      <c r="D838" s="19">
        <f t="shared" si="145"/>
        <v>36.33216635955309</v>
      </c>
      <c r="E838" s="18"/>
      <c r="F838" s="18"/>
      <c r="G838" s="18"/>
    </row>
    <row r="839" spans="1:7" ht="12.75">
      <c r="A839" s="19">
        <f t="shared" si="144"/>
        <v>659.5072072564207</v>
      </c>
      <c r="B839" s="48">
        <f t="shared" si="146"/>
        <v>659.5072072564207</v>
      </c>
      <c r="C839" s="19">
        <f t="shared" si="147"/>
        <v>6.491492900462205</v>
      </c>
      <c r="D839" s="19">
        <f t="shared" si="145"/>
        <v>36.35509093206467</v>
      </c>
      <c r="E839" s="18"/>
      <c r="F839" s="18"/>
      <c r="G839" s="18"/>
    </row>
    <row r="840" spans="1:7" ht="12.75">
      <c r="A840" s="19">
        <f t="shared" si="144"/>
        <v>661.1448476500818</v>
      </c>
      <c r="B840" s="48">
        <f t="shared" si="146"/>
        <v>661.1448476500818</v>
      </c>
      <c r="C840" s="19">
        <f t="shared" si="147"/>
        <v>6.493972949960415</v>
      </c>
      <c r="D840" s="19">
        <f t="shared" si="145"/>
        <v>36.375597208109056</v>
      </c>
      <c r="E840" s="18"/>
      <c r="F840" s="18"/>
      <c r="G840" s="18"/>
    </row>
    <row r="841" spans="1:7" ht="12.75">
      <c r="A841" s="19">
        <f t="shared" si="144"/>
        <v>662.5841022372745</v>
      </c>
      <c r="B841" s="48">
        <f t="shared" si="146"/>
        <v>662.5841022372745</v>
      </c>
      <c r="C841" s="19">
        <f t="shared" si="147"/>
        <v>6.496147496576562</v>
      </c>
      <c r="D841" s="19">
        <f t="shared" si="145"/>
        <v>36.393579443987356</v>
      </c>
      <c r="E841" s="18"/>
      <c r="F841" s="18"/>
      <c r="G841" s="18"/>
    </row>
    <row r="842" spans="1:7" ht="12.75">
      <c r="A842" s="19">
        <f t="shared" si="144"/>
        <v>663.8164307277534</v>
      </c>
      <c r="B842" s="48">
        <f t="shared" si="146"/>
        <v>663.8164307277534</v>
      </c>
      <c r="C842" s="19">
        <f t="shared" si="147"/>
        <v>6.498005651507034</v>
      </c>
      <c r="D842" s="19">
        <f t="shared" si="145"/>
        <v>36.40894678888078</v>
      </c>
      <c r="E842" s="18"/>
      <c r="F842" s="18"/>
      <c r="G842" s="18"/>
    </row>
    <row r="843" spans="1:7" ht="12.75">
      <c r="A843" s="19">
        <f t="shared" si="144"/>
        <v>664.8345932911368</v>
      </c>
      <c r="B843" s="48">
        <f t="shared" si="146"/>
        <v>664.8345932911368</v>
      </c>
      <c r="C843" s="19">
        <f t="shared" si="147"/>
        <v>6.499538277823919</v>
      </c>
      <c r="D843" s="19">
        <f t="shared" si="145"/>
        <v>36.42162296906229</v>
      </c>
      <c r="E843" s="18"/>
      <c r="F843" s="18"/>
      <c r="G843" s="18"/>
    </row>
    <row r="844" spans="1:7" ht="12.75">
      <c r="A844" s="19">
        <f t="shared" si="144"/>
        <v>665.6326579836691</v>
      </c>
      <c r="B844" s="48">
        <f t="shared" si="146"/>
        <v>665.6326579836691</v>
      </c>
      <c r="C844" s="19">
        <f t="shared" si="147"/>
        <v>6.5007379537836</v>
      </c>
      <c r="D844" s="19">
        <f t="shared" si="145"/>
        <v>36.43154600150505</v>
      </c>
      <c r="E844" s="18"/>
      <c r="F844" s="18"/>
      <c r="G844" s="18"/>
    </row>
    <row r="845" spans="1:7" ht="12.75">
      <c r="A845" s="19">
        <f t="shared" si="144"/>
        <v>666.2060061711519</v>
      </c>
      <c r="B845" s="48">
        <f t="shared" si="146"/>
        <v>666.2060061711519</v>
      </c>
      <c r="C845" s="19">
        <f t="shared" si="147"/>
        <v>6.501598941286565</v>
      </c>
      <c r="D845" s="19">
        <f t="shared" si="145"/>
        <v>36.438667946984864</v>
      </c>
      <c r="E845" s="18"/>
      <c r="F845" s="18"/>
      <c r="G845" s="18"/>
    </row>
    <row r="846" spans="1:7" ht="12.75">
      <c r="A846" s="19">
        <f t="shared" si="144"/>
        <v>666.5513363497997</v>
      </c>
      <c r="B846" s="48">
        <f t="shared" si="146"/>
        <v>666.5513363497997</v>
      </c>
      <c r="C846" s="19">
        <f t="shared" si="147"/>
        <v>6.502117160433229</v>
      </c>
      <c r="D846" s="19">
        <f t="shared" si="145"/>
        <v>36.44295471048416</v>
      </c>
      <c r="E846" s="18"/>
      <c r="F846" s="18"/>
      <c r="G846" s="18"/>
    </row>
    <row r="847" spans="1:7" ht="12.75">
      <c r="A847" s="19">
        <f t="shared" si="144"/>
        <v>666.6666666833955</v>
      </c>
      <c r="B847" s="48">
        <f t="shared" si="146"/>
        <v>666.6666666833955</v>
      </c>
      <c r="C847" s="19">
        <f t="shared" si="147"/>
        <v>6.502290170899066</v>
      </c>
      <c r="D847" s="19">
        <f t="shared" si="145"/>
        <v>36.44438589488596</v>
      </c>
      <c r="E847" s="18"/>
      <c r="F847" s="18"/>
      <c r="G847" s="18"/>
    </row>
  </sheetData>
  <mergeCells count="18">
    <mergeCell ref="A8:C8"/>
    <mergeCell ref="D8:E8"/>
    <mergeCell ref="A9:C9"/>
    <mergeCell ref="D9:E9"/>
    <mergeCell ref="A17:A18"/>
    <mergeCell ref="A58:A59"/>
    <mergeCell ref="A99:A100"/>
    <mergeCell ref="A140:A141"/>
    <mergeCell ref="A1:S1"/>
    <mergeCell ref="H6:I6"/>
    <mergeCell ref="H7:I7"/>
    <mergeCell ref="H11:I11"/>
    <mergeCell ref="H8:I8"/>
    <mergeCell ref="H9:I9"/>
    <mergeCell ref="H10:I10"/>
    <mergeCell ref="H5:J5"/>
    <mergeCell ref="A10:C10"/>
    <mergeCell ref="D10:E10"/>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 Chouinard-Channel</dc:creator>
  <cp:keywords/>
  <dc:description/>
  <cp:lastModifiedBy>G. Chouinard</cp:lastModifiedBy>
  <dcterms:created xsi:type="dcterms:W3CDTF">2005-07-17T01:24:31Z</dcterms:created>
  <dcterms:modified xsi:type="dcterms:W3CDTF">2005-09-15T19:55:35Z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