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11" windowWidth="15090" windowHeight="9210" activeTab="0"/>
  </bookViews>
  <sheets>
    <sheet name="Title" sheetId="1" r:id="rId1"/>
    <sheet name="Downstream" sheetId="2" r:id="rId2"/>
    <sheet name="Upstream-linear" sheetId="3" r:id="rId3"/>
    <sheet name="Upstream-rectangular" sheetId="4" r:id="rId4"/>
    <sheet name="Sheet1" sheetId="5" r:id="rId5"/>
  </sheets>
  <definedNames>
    <definedName name="_xlnm.Print_Area" localSheetId="0">'Title'!$A$1:$I$6</definedName>
  </definedNames>
  <calcPr fullCalcOnLoad="1"/>
</workbook>
</file>

<file path=xl/comments2.xml><?xml version="1.0" encoding="utf-8"?>
<comments xmlns="http://schemas.openxmlformats.org/spreadsheetml/2006/main">
  <authors>
    <author>G. Chouinard</author>
  </authors>
  <commentList>
    <comment ref="A39" authorId="0">
      <text>
        <r>
          <rPr>
            <sz val="8"/>
            <rFont val="Tahoma"/>
            <family val="0"/>
          </rPr>
          <t>For the special case where the whole frame is dedicated to downstream traffic.</t>
        </r>
      </text>
    </comment>
  </commentList>
</comments>
</file>

<file path=xl/comments3.xml><?xml version="1.0" encoding="utf-8"?>
<comments xmlns="http://schemas.openxmlformats.org/spreadsheetml/2006/main">
  <authors>
    <author>G. Chouinard</author>
  </authors>
  <commentList>
    <comment ref="A20" authorId="0">
      <text>
        <r>
          <rPr>
            <sz val="8"/>
            <rFont val="Tahoma"/>
            <family val="0"/>
          </rPr>
          <t>All the sub-channels include all symbols except the last one which only fills the minimum number of 7 symbols, leaving the other 7 symbols of the last sub-channel for the next data block.</t>
        </r>
      </text>
    </comment>
    <comment ref="A23" authorId="0">
      <text>
        <r>
          <rPr>
            <sz val="8"/>
            <rFont val="Tahoma"/>
            <family val="0"/>
          </rPr>
          <t>All the sub-channels include all symbols except the last one which only fills the minimum number of 7 symbols and leaves the other 8 to the next data block.</t>
        </r>
      </text>
    </comment>
    <comment ref="A24" authorId="0">
      <text>
        <r>
          <rPr>
            <sz val="8"/>
            <rFont val="Tahoma"/>
            <family val="0"/>
          </rPr>
          <t>All the sub-channels fil all symbols except the last one which only fills 8 symbols, leaving the next 7 symbols of this last sub-channel to the next data block.</t>
        </r>
      </text>
    </comment>
    <comment ref="A25" authorId="0">
      <text>
        <r>
          <rPr>
            <sz val="8"/>
            <rFont val="Tahoma"/>
            <family val="0"/>
          </rPr>
          <t>All the sub-channels fil all symbols except for the first sub-channel which occupies the 7 symbols left from the previous data block and the last one which only fills the minimum 7 symbols, leaving the next 8 symbols of this last sub-channel to the next data block.</t>
        </r>
      </text>
    </comment>
    <comment ref="A26" authorId="0">
      <text>
        <r>
          <rPr>
            <sz val="8"/>
            <rFont val="Tahoma"/>
            <family val="0"/>
          </rPr>
          <t>All the sub-channels fil all symbols except for the first sub-channel which occupies the 8 symbols left from the previous data block and the last one which only fills the minimum 7 symbols, leaving the next 8 symbols of this last sub-channel to the next data block.</t>
        </r>
      </text>
    </comment>
  </commentList>
</comments>
</file>

<file path=xl/comments4.xml><?xml version="1.0" encoding="utf-8"?>
<comments xmlns="http://schemas.openxmlformats.org/spreadsheetml/2006/main">
  <authors>
    <author>G. Chouinard</author>
  </authors>
  <commentList>
    <comment ref="A33" authorId="0">
      <text>
        <r>
          <rPr>
            <sz val="8"/>
            <rFont val="Tahoma"/>
            <family val="0"/>
          </rPr>
          <t>For the special case where the whole frame is dedicated to upstream traffic.</t>
        </r>
      </text>
    </comment>
  </commentList>
</comments>
</file>

<file path=xl/comments5.xml><?xml version="1.0" encoding="utf-8"?>
<comments xmlns="http://schemas.openxmlformats.org/spreadsheetml/2006/main">
  <authors>
    <author>John Benko</author>
  </authors>
  <commentList>
    <comment ref="G1" authorId="0">
      <text>
        <r>
          <rPr>
            <b/>
            <sz val="8"/>
            <rFont val="Tahoma"/>
            <family val="0"/>
          </rPr>
          <t>John Benko:</t>
        </r>
        <r>
          <rPr>
            <sz val="8"/>
            <rFont val="Tahoma"/>
            <family val="0"/>
          </rPr>
          <t xml:space="preserve">
These block sizes also apply for 16-QAM and 64-QAM</t>
        </r>
      </text>
    </comment>
    <comment ref="D5" authorId="0">
      <text>
        <r>
          <rPr>
            <b/>
            <sz val="8"/>
            <rFont val="Tahoma"/>
            <family val="0"/>
          </rPr>
          <t>John Benko:</t>
        </r>
        <r>
          <rPr>
            <sz val="8"/>
            <rFont val="Tahoma"/>
            <family val="0"/>
          </rPr>
          <t xml:space="preserve">
This is the effective number of symbol x carrier blocks (all non-prime number &gt;27)</t>
        </r>
      </text>
    </comment>
    <comment ref="F5" authorId="0">
      <text>
        <r>
          <rPr>
            <b/>
            <sz val="8"/>
            <rFont val="Tahoma"/>
            <family val="0"/>
          </rPr>
          <t>John Benko:</t>
        </r>
        <r>
          <rPr>
            <sz val="8"/>
            <rFont val="Tahoma"/>
            <family val="0"/>
          </rPr>
          <t xml:space="preserve">
Additional blocksizes possible with multiple subcarriers</t>
        </r>
      </text>
    </comment>
  </commentList>
</comments>
</file>

<file path=xl/sharedStrings.xml><?xml version="1.0" encoding="utf-8"?>
<sst xmlns="http://schemas.openxmlformats.org/spreadsheetml/2006/main" count="103" uniqueCount="60">
  <si>
    <t>IEEE P802.22 Wireless RANs</t>
  </si>
  <si>
    <t>Submission</t>
  </si>
  <si>
    <t>Designator:</t>
  </si>
  <si>
    <t>Venue Date:</t>
  </si>
  <si>
    <t>First Author:</t>
  </si>
  <si>
    <t>Subject:</t>
  </si>
  <si>
    <t>Full Date:</t>
  </si>
  <si>
    <t>Author(s):</t>
  </si>
  <si>
    <t>Name(s)</t>
  </si>
  <si>
    <t>Company</t>
  </si>
  <si>
    <t>Address</t>
  </si>
  <si>
    <t xml:space="preserve">Phone: </t>
  </si>
  <si>
    <t xml:space="preserve">Fax: </t>
  </si>
  <si>
    <t xml:space="preserve">email: </t>
  </si>
  <si>
    <t>Abstract:</t>
  </si>
  <si>
    <t>April 2007</t>
  </si>
  <si>
    <t>John Benko, Orange Labs, San Francisco</t>
  </si>
  <si>
    <t>OFDMA Block sizes for advanced coding</t>
  </si>
  <si>
    <t>John Benko</t>
  </si>
  <si>
    <t>Orange Labs</t>
  </si>
  <si>
    <t>801 Gateway Blvd. Suite 500</t>
  </si>
  <si>
    <t>650-875-1593</t>
  </si>
  <si>
    <t>650-875-1505</t>
  </si>
  <si>
    <t>john.benko@orange-ftgroup.com</t>
  </si>
  <si>
    <t>2007-04-25</t>
  </si>
  <si>
    <t>Table of possible block sizes (coded bits)</t>
  </si>
  <si>
    <t>QPSK = 2 bits/carrier</t>
  </si>
  <si>
    <t xml:space="preserve">Num data-carriers per subchannel = 24 </t>
  </si>
  <si>
    <t># symbols</t>
  </si>
  <si>
    <t>1 Subcarrier</t>
  </si>
  <si>
    <t>Multi-subcarrier</t>
  </si>
  <si>
    <t>(bits)</t>
  </si>
  <si>
    <t>(bytes)</t>
  </si>
  <si>
    <t>Additional Block sizes (support by 802.16)</t>
  </si>
  <si>
    <t>Upstream</t>
  </si>
  <si>
    <t>Downstream</t>
  </si>
  <si>
    <t>QPSK =</t>
  </si>
  <si>
    <t>bits/carrier</t>
  </si>
  <si>
    <t>16-QAM=</t>
  </si>
  <si>
    <t>64-QAM=</t>
  </si>
  <si>
    <t>Total number of subchannels=</t>
  </si>
  <si>
    <t>Data-carriers per subchannel =</t>
  </si>
  <si>
    <t>Number of subchannels</t>
  </si>
  <si>
    <t>…</t>
  </si>
  <si>
    <t>Forbidded because the upstream sub-frame has to include a minimum of 7 symbols to allow acquisition of channel state information.  However, some arrangements can exist for the cases where the co-existence window of 2 symbols plus a buffer of 1 symbol before and one after is used in the frame and the rest of the frame is fully allocated to the downstream traffic.</t>
  </si>
  <si>
    <t>Bits</t>
  </si>
  <si>
    <t>Bytes</t>
  </si>
  <si>
    <t>Downstream subframe (Symbols)</t>
  </si>
  <si>
    <t>Upstream subframe (symbols)</t>
  </si>
  <si>
    <t>Forbidded because the downstream sub-frame has to include a minimum of 6 symbols (5 symbols for the first frame of a super-frame) to allow acquisition of channel state information by the CPEs.</t>
  </si>
  <si>
    <t>Data block capacity in coded bits for rectangular downstream capacity allocations</t>
  </si>
  <si>
    <t>Data block capacity in coded bits for rectangular upstream capacity allocations</t>
  </si>
  <si>
    <t>Data block capacity in coded bits for the linear laying of the upstream capacity</t>
  </si>
  <si>
    <t>Gerald Chouinard</t>
  </si>
  <si>
    <t>Communications Research Center</t>
  </si>
  <si>
    <t>3701 Carling Avenue, Ottawa, Canada K2H-8S2</t>
  </si>
  <si>
    <t>613-998-2500</t>
  </si>
  <si>
    <t>613-990-6339</t>
  </si>
  <si>
    <t>gerald.chouinard@crc.ca</t>
  </si>
  <si>
    <t>doc.: IEEE 802.22-07/0190r1</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</si>
</sst>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0.000"/>
    <numFmt numFmtId="183" formatCode="0.0%"/>
    <numFmt numFmtId="184" formatCode="0.0"/>
    <numFmt numFmtId="185" formatCode="mm&quot;월&quot;\ dd&quot;일&quot;"/>
    <numFmt numFmtId="186" formatCode="0.000%"/>
    <numFmt numFmtId="187" formatCode="0.###"/>
    <numFmt numFmtId="188" formatCode="0.##%"/>
    <numFmt numFmtId="189" formatCode="0.0000000"/>
    <numFmt numFmtId="190" formatCode="0.0_)"/>
    <numFmt numFmtId="191" formatCode="0_)"/>
    <numFmt numFmtId="192" formatCode="&quot;Yes&quot;;&quot;Yes&quot;;&quot;No&quot;"/>
    <numFmt numFmtId="193" formatCode="&quot;True&quot;;&quot;True&quot;;&quot;False&quot;"/>
    <numFmt numFmtId="194" formatCode="&quot;On&quot;;&quot;On&quot;;&quot;Off&quot;"/>
    <numFmt numFmtId="195" formatCode="0.0000000000000"/>
    <numFmt numFmtId="196" formatCode="0.0000"/>
    <numFmt numFmtId="197" formatCode="0.00000"/>
    <numFmt numFmtId="198" formatCode="0.000000"/>
    <numFmt numFmtId="199" formatCode="&quot;$&quot;#,##0"/>
    <numFmt numFmtId="200" formatCode="#,##0.0"/>
    <numFmt numFmtId="201" formatCode="##&quot; symbols&quot;"/>
    <numFmt numFmtId="202" formatCode="0.0000%"/>
  </numFmts>
  <fonts count="12">
    <font>
      <sz val="10"/>
      <name val="Arial"/>
      <family val="2"/>
    </font>
    <font>
      <b/>
      <sz val="10"/>
      <name val="Arial"/>
      <family val="2"/>
    </font>
    <font>
      <u val="single"/>
      <sz val="10"/>
      <color indexed="12"/>
      <name val="Arial"/>
      <family val="2"/>
    </font>
    <font>
      <u val="single"/>
      <sz val="10"/>
      <color indexed="36"/>
      <name val="Arial"/>
      <family val="2"/>
    </font>
    <font>
      <sz val="8"/>
      <name val="Tahoma"/>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8"/>
      <name val="Tahoma"/>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8">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1" fillId="0" borderId="0" xfId="0" applyFont="1" applyAlignment="1">
      <alignment/>
    </xf>
    <xf numFmtId="0" fontId="5" fillId="0" borderId="0" xfId="25" applyFont="1">
      <alignment/>
      <protection/>
    </xf>
    <xf numFmtId="0" fontId="6" fillId="0" borderId="0" xfId="25" applyFont="1">
      <alignment/>
      <protection/>
    </xf>
    <xf numFmtId="49" fontId="6" fillId="0" borderId="0" xfId="25" applyNumberFormat="1" applyFont="1">
      <alignment/>
      <protection/>
    </xf>
    <xf numFmtId="49" fontId="6" fillId="0" borderId="0" xfId="25" applyNumberFormat="1" applyFont="1" quotePrefix="1">
      <alignment/>
      <protection/>
    </xf>
    <xf numFmtId="49" fontId="5" fillId="0" borderId="0" xfId="25" applyNumberFormat="1" applyFont="1">
      <alignment/>
      <protection/>
    </xf>
    <xf numFmtId="0" fontId="5" fillId="0" borderId="1" xfId="25" applyFont="1" applyBorder="1">
      <alignment/>
      <protection/>
    </xf>
    <xf numFmtId="0" fontId="5" fillId="0" borderId="0" xfId="25" applyFont="1" applyBorder="1">
      <alignment/>
      <protection/>
    </xf>
    <xf numFmtId="49" fontId="6" fillId="0" borderId="0" xfId="25" applyNumberFormat="1" applyFont="1" applyBorder="1">
      <alignment/>
      <protection/>
    </xf>
    <xf numFmtId="49" fontId="2" fillId="0" borderId="0" xfId="24" applyNumberFormat="1" applyAlignment="1">
      <alignment/>
    </xf>
    <xf numFmtId="0" fontId="5" fillId="0" borderId="0" xfId="25" applyFont="1" applyBorder="1" applyAlignment="1">
      <alignment vertical="top"/>
      <protection/>
    </xf>
    <xf numFmtId="0" fontId="7" fillId="0" borderId="0" xfId="25" applyFont="1" applyBorder="1">
      <alignment/>
      <protection/>
    </xf>
    <xf numFmtId="49" fontId="2" fillId="0" borderId="0" xfId="23" applyNumberFormat="1" applyAlignment="1">
      <alignmen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center"/>
    </xf>
    <xf numFmtId="0" fontId="0" fillId="2" borderId="0" xfId="0" applyFill="1" applyAlignment="1">
      <alignment/>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center" wrapText="1"/>
    </xf>
    <xf numFmtId="0" fontId="0" fillId="0" borderId="4"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2" borderId="2" xfId="0"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2" xfId="0" applyBorder="1" applyAlignment="1">
      <alignment/>
    </xf>
    <xf numFmtId="0" fontId="0" fillId="0" borderId="0" xfId="0" applyBorder="1" applyAlignment="1">
      <alignment/>
    </xf>
    <xf numFmtId="0" fontId="0" fillId="2" borderId="0" xfId="0" applyFill="1" applyBorder="1" applyAlignment="1">
      <alignment/>
    </xf>
    <xf numFmtId="0" fontId="0" fillId="0" borderId="0" xfId="0" applyFill="1" applyBorder="1" applyAlignment="1">
      <alignment horizontal="center"/>
    </xf>
    <xf numFmtId="0" fontId="0" fillId="0" borderId="1" xfId="0" applyBorder="1" applyAlignment="1">
      <alignment/>
    </xf>
    <xf numFmtId="0" fontId="0" fillId="0" borderId="5" xfId="0" applyBorder="1" applyAlignment="1">
      <alignment/>
    </xf>
    <xf numFmtId="0" fontId="0" fillId="0" borderId="2" xfId="0" applyFill="1" applyBorder="1" applyAlignment="1">
      <alignment horizontal="center"/>
    </xf>
    <xf numFmtId="0" fontId="0" fillId="0" borderId="0" xfId="0" applyFill="1" applyAlignment="1">
      <alignment/>
    </xf>
    <xf numFmtId="0" fontId="7" fillId="0" borderId="0" xfId="25" applyFont="1" applyBorder="1" applyAlignment="1">
      <alignment horizontal="left" vertical="top" wrapText="1"/>
      <protection/>
    </xf>
    <xf numFmtId="0" fontId="7" fillId="0" borderId="0" xfId="25" applyFont="1" applyBorder="1" applyAlignment="1">
      <alignment horizontal="justify" vertical="top" wrapText="1"/>
      <protection/>
    </xf>
    <xf numFmtId="0" fontId="0" fillId="2" borderId="0" xfId="0" applyFill="1" applyBorder="1" applyAlignment="1">
      <alignment horizontal="center" wrapText="1"/>
    </xf>
    <xf numFmtId="0" fontId="1" fillId="0" borderId="13"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3" borderId="0" xfId="0" applyFont="1" applyFill="1" applyAlignment="1">
      <alignment horizontal="center"/>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4" borderId="0" xfId="0" applyFont="1" applyFill="1" applyAlignment="1">
      <alignment horizontal="center"/>
    </xf>
    <xf numFmtId="0" fontId="1" fillId="0" borderId="16" xfId="0" applyFont="1" applyBorder="1" applyAlignment="1">
      <alignment horizontal="center" wrapText="1"/>
    </xf>
    <xf numFmtId="0" fontId="1" fillId="0" borderId="17" xfId="0" applyFont="1" applyBorder="1" applyAlignment="1">
      <alignment horizontal="center" wrapText="1"/>
    </xf>
    <xf numFmtId="0" fontId="0" fillId="2" borderId="0" xfId="0" applyFill="1" applyBorder="1" applyAlignment="1">
      <alignment horizontal="center" vertical="center" wrapText="1"/>
    </xf>
  </cellXfs>
  <cellStyles count="13">
    <cellStyle name="Normal" xfId="0"/>
    <cellStyle name="_x0000__x0001__x0001_ _x0000_§_x0000_Ð_x0002__x0000__x0000__x0000__x0000_g_x0017__x0000__x0000_f_x0006__x0010__x0000__x0000__x0000__x0000__x0000_ÿÿÿÿÿÿÿÿÿÿÿÿÿÿÿ" xfId="15"/>
    <cellStyle name="_x0000__x0001__x0001_ _x0000_§_x0000_Ð_x0002__x0000__x0000__x0000__x0000_g_x0017__x0000__x0000_f_x0006__x0010__x0000__x0000__x0000__x0000__x0000_ÿÿÿÿÿÿÿÿÿÿÿÿÿÿÿ_22-06-0xxx-01-0000_OFDMA_Parameters" xfId="16"/>
    <cellStyle name="_x0000__x0001__x0001_ _x0000_§_x0000_Ð_x0002__x0000__x0000__x0000__x0000_g_x0017__x0000__x0000_f_x0006__x0010__x0000__x0000__x0000__x0000__x0000_ÿÿÿÿÿÿÿÿÿÿÿÿÿÿÿ_22-06-0xxx-03-0000_OFDMA_Parameters_802.16e" xfId="17"/>
    <cellStyle name="Comma" xfId="18"/>
    <cellStyle name="Comma [0]" xfId="19"/>
    <cellStyle name="Currency" xfId="20"/>
    <cellStyle name="Currency [0]" xfId="21"/>
    <cellStyle name="Followed Hyperlink" xfId="22"/>
    <cellStyle name="Hyperlink" xfId="23"/>
    <cellStyle name="Hyperlink_22-06-0052-05-0000_WRAN_Keep-out_Region" xfId="24"/>
    <cellStyle name="Normal_22-06-00xx-01-0000_Sensing_Threshold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9</xdr:col>
      <xdr:colOff>0</xdr:colOff>
      <xdr:row>24</xdr:row>
      <xdr:rowOff>0</xdr:rowOff>
    </xdr:to>
    <xdr:sp>
      <xdr:nvSpPr>
        <xdr:cNvPr id="1" name="TextBox 1"/>
        <xdr:cNvSpPr txBox="1">
          <a:spLocks noChangeArrowheads="1"/>
        </xdr:cNvSpPr>
      </xdr:nvSpPr>
      <xdr:spPr>
        <a:xfrm>
          <a:off x="876300" y="3200400"/>
          <a:ext cx="4962525" cy="1495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give the complete set of data block sizes for the downstream and upstream sub-frames for all possible DS/US capacity split.  The exercise was done for a frame size of 27 data symbols which corresponds to a cyclic prefix of 1/8.  The exercise would need to be done for the other cyclic prefixes:
1/4 =&gt; 24 data symbols
1/16 =&gt; 28 data symbols
1/32 =&gt; 29 data symbols.
</a:t>
          </a:r>
        </a:p>
      </xdr:txBody>
    </xdr:sp>
    <xdr:clientData/>
  </xdr:twoCellAnchor>
  <xdr:twoCellAnchor>
    <xdr:from>
      <xdr:col>1</xdr:col>
      <xdr:colOff>0</xdr:colOff>
      <xdr:row>25</xdr:row>
      <xdr:rowOff>0</xdr:rowOff>
    </xdr:from>
    <xdr:to>
      <xdr:col>9</xdr:col>
      <xdr:colOff>0</xdr:colOff>
      <xdr:row>57</xdr:row>
      <xdr:rowOff>0</xdr:rowOff>
    </xdr:to>
    <xdr:sp>
      <xdr:nvSpPr>
        <xdr:cNvPr id="2" name="TextBox 2"/>
        <xdr:cNvSpPr txBox="1">
          <a:spLocks noChangeArrowheads="1"/>
        </xdr:cNvSpPr>
      </xdr:nvSpPr>
      <xdr:spPr>
        <a:xfrm>
          <a:off x="876300" y="4895850"/>
          <a:ext cx="4962525" cy="552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n.benko@orange-ftgroup.com" TargetMode="External" /><Relationship Id="rId2" Type="http://schemas.openxmlformats.org/officeDocument/2006/relationships/hyperlink" Target="mailto:gerald.chouinard@crc.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I31"/>
  <sheetViews>
    <sheetView tabSelected="1" zoomScale="75" zoomScaleNormal="75" workbookViewId="0" topLeftCell="A1">
      <selection activeCell="B3" sqref="B3"/>
    </sheetView>
  </sheetViews>
  <sheetFormatPr defaultColWidth="9.140625" defaultRowHeight="12.75"/>
  <cols>
    <col min="1" max="1" width="13.140625" style="3" customWidth="1"/>
    <col min="2" max="2" width="10.421875" style="3" customWidth="1"/>
    <col min="3" max="16384" width="9.140625" style="3" customWidth="1"/>
  </cols>
  <sheetData>
    <row r="1" ht="18.75">
      <c r="B1" s="4" t="s">
        <v>0</v>
      </c>
    </row>
    <row r="2" ht="18.75">
      <c r="B2" s="4" t="s">
        <v>1</v>
      </c>
    </row>
    <row r="3" spans="1:2" ht="18.75">
      <c r="A3" s="3" t="s">
        <v>2</v>
      </c>
      <c r="B3" s="4" t="s">
        <v>59</v>
      </c>
    </row>
    <row r="4" spans="1:6" ht="18.75">
      <c r="A4" s="3" t="s">
        <v>3</v>
      </c>
      <c r="B4" s="5" t="s">
        <v>15</v>
      </c>
      <c r="F4" s="6"/>
    </row>
    <row r="5" spans="1:2" ht="15.75">
      <c r="A5" s="3" t="s">
        <v>4</v>
      </c>
      <c r="B5" s="7" t="s">
        <v>16</v>
      </c>
    </row>
    <row r="6" s="8" customFormat="1" ht="16.5" thickBot="1"/>
    <row r="7" spans="1:2" s="9" customFormat="1" ht="18.75">
      <c r="A7" s="9" t="s">
        <v>5</v>
      </c>
      <c r="B7" s="10" t="s">
        <v>17</v>
      </c>
    </row>
    <row r="8" spans="1:2" ht="15.75">
      <c r="A8" s="3" t="s">
        <v>6</v>
      </c>
      <c r="B8" s="7" t="s">
        <v>24</v>
      </c>
    </row>
    <row r="9" spans="1:9" ht="15.75">
      <c r="A9" s="3" t="s">
        <v>7</v>
      </c>
      <c r="B9" s="7" t="s">
        <v>8</v>
      </c>
      <c r="C9" s="7" t="s">
        <v>18</v>
      </c>
      <c r="D9" s="7"/>
      <c r="E9" s="7"/>
      <c r="F9" s="7" t="s">
        <v>8</v>
      </c>
      <c r="G9" s="7" t="s">
        <v>53</v>
      </c>
      <c r="H9" s="7"/>
      <c r="I9" s="7"/>
    </row>
    <row r="10" spans="2:9" ht="15.75">
      <c r="B10" s="7" t="s">
        <v>9</v>
      </c>
      <c r="C10" s="7" t="s">
        <v>19</v>
      </c>
      <c r="D10" s="7"/>
      <c r="E10" s="7"/>
      <c r="F10" s="7" t="s">
        <v>9</v>
      </c>
      <c r="G10" s="7" t="s">
        <v>54</v>
      </c>
      <c r="H10" s="7"/>
      <c r="I10" s="7"/>
    </row>
    <row r="11" spans="2:9" ht="15.75">
      <c r="B11" s="7" t="s">
        <v>10</v>
      </c>
      <c r="C11" s="7" t="s">
        <v>20</v>
      </c>
      <c r="D11" s="7"/>
      <c r="E11" s="7"/>
      <c r="F11" s="7" t="s">
        <v>10</v>
      </c>
      <c r="G11" s="7" t="s">
        <v>55</v>
      </c>
      <c r="H11" s="7"/>
      <c r="I11" s="7"/>
    </row>
    <row r="12" spans="2:9" ht="15.75">
      <c r="B12" s="7" t="s">
        <v>11</v>
      </c>
      <c r="C12" s="7" t="s">
        <v>21</v>
      </c>
      <c r="D12" s="7"/>
      <c r="E12" s="7"/>
      <c r="F12" s="7" t="s">
        <v>11</v>
      </c>
      <c r="G12" s="7" t="s">
        <v>56</v>
      </c>
      <c r="H12" s="7"/>
      <c r="I12" s="7"/>
    </row>
    <row r="13" spans="2:9" ht="15.75">
      <c r="B13" s="7" t="s">
        <v>12</v>
      </c>
      <c r="C13" s="7" t="s">
        <v>22</v>
      </c>
      <c r="D13" s="7"/>
      <c r="E13" s="7"/>
      <c r="F13" s="7" t="s">
        <v>12</v>
      </c>
      <c r="G13" s="7" t="s">
        <v>57</v>
      </c>
      <c r="H13" s="7"/>
      <c r="I13" s="7"/>
    </row>
    <row r="14" spans="2:9" ht="15.75">
      <c r="B14" s="7" t="s">
        <v>13</v>
      </c>
      <c r="C14" s="14" t="s">
        <v>23</v>
      </c>
      <c r="D14" s="7"/>
      <c r="E14" s="7"/>
      <c r="F14" s="7" t="s">
        <v>13</v>
      </c>
      <c r="G14" s="11" t="s">
        <v>58</v>
      </c>
      <c r="H14" s="7"/>
      <c r="I14" s="7"/>
    </row>
    <row r="15" spans="2:9" ht="15.75">
      <c r="B15" s="7"/>
      <c r="C15" s="11"/>
      <c r="D15" s="7"/>
      <c r="E15" s="7"/>
      <c r="F15" s="7"/>
      <c r="G15" s="7"/>
      <c r="H15" s="7"/>
      <c r="I15" s="7"/>
    </row>
    <row r="16" ht="15.75">
      <c r="A16" s="3" t="s">
        <v>14</v>
      </c>
    </row>
    <row r="26" spans="1:5" ht="15.75" customHeight="1">
      <c r="A26" s="12"/>
      <c r="B26" s="44"/>
      <c r="C26" s="44"/>
      <c r="D26" s="44"/>
      <c r="E26" s="44"/>
    </row>
    <row r="27" spans="1:5" ht="15.75" customHeight="1">
      <c r="A27" s="9"/>
      <c r="B27" s="13"/>
      <c r="C27" s="13"/>
      <c r="D27" s="13"/>
      <c r="E27" s="13"/>
    </row>
    <row r="28" spans="1:5" ht="15.75" customHeight="1">
      <c r="A28" s="9"/>
      <c r="B28" s="43"/>
      <c r="C28" s="43"/>
      <c r="D28" s="43"/>
      <c r="E28" s="43"/>
    </row>
    <row r="29" spans="1:5" ht="15.75" customHeight="1">
      <c r="A29" s="9"/>
      <c r="B29" s="13"/>
      <c r="C29" s="13"/>
      <c r="D29" s="13"/>
      <c r="E29" s="13"/>
    </row>
    <row r="30" spans="1:5" ht="15.75" customHeight="1">
      <c r="A30" s="9"/>
      <c r="B30" s="43"/>
      <c r="C30" s="43"/>
      <c r="D30" s="43"/>
      <c r="E30" s="43"/>
    </row>
    <row r="31" spans="2:5" ht="15.75" customHeight="1">
      <c r="B31" s="43"/>
      <c r="C31" s="43"/>
      <c r="D31" s="43"/>
      <c r="E31" s="43"/>
    </row>
    <row r="32" ht="15.75" customHeight="1"/>
    <row r="33" ht="15.75" customHeight="1"/>
    <row r="34" ht="15.75" customHeight="1"/>
  </sheetData>
  <mergeCells count="3">
    <mergeCell ref="B28:E28"/>
    <mergeCell ref="B26:E26"/>
    <mergeCell ref="B30:E31"/>
  </mergeCells>
  <hyperlinks>
    <hyperlink ref="C14" r:id="rId1" display="john.benko@orange-ftgroup.com"/>
    <hyperlink ref="G14" r:id="rId2" display="gerald.chouinard@crc.ca"/>
  </hyperlinks>
  <printOptions/>
  <pageMargins left="0.75" right="0.75" top="1" bottom="1" header="0.5" footer="0.5"/>
  <pageSetup horizontalDpi="600" verticalDpi="600" orientation="portrait" r:id="rId4"/>
  <headerFooter alignWithMargins="0">
    <oddHeader>&amp;L&amp;"Times New Roman,Bold"&amp;14December 2006&amp;R&amp;"Times New Roman,Bold"&amp;14doc.: IEEE 802.22-06/0xxxr2</oddHeader>
    <oddFooter>&amp;L&amp;"Times New Roman,Regular"&amp;12Submission&amp;C&amp;"Times New Roman,Regular"&amp;12&amp;P&amp;R&amp;"Times New Roman,Regular"&amp;12Gerald Chouinard, CRC</oddFooter>
  </headerFooter>
  <drawing r:id="rId3"/>
</worksheet>
</file>

<file path=xl/worksheets/sheet2.xml><?xml version="1.0" encoding="utf-8"?>
<worksheet xmlns="http://schemas.openxmlformats.org/spreadsheetml/2006/main" xmlns:r="http://schemas.openxmlformats.org/officeDocument/2006/relationships">
  <dimension ref="A1:W48"/>
  <sheetViews>
    <sheetView workbookViewId="0" topLeftCell="A1">
      <selection activeCell="J1" sqref="J1"/>
    </sheetView>
  </sheetViews>
  <sheetFormatPr defaultColWidth="9.140625" defaultRowHeight="12.75"/>
  <cols>
    <col min="1" max="1" width="13.140625" style="0" customWidth="1"/>
    <col min="2" max="23" width="6.28125" style="0" customWidth="1"/>
    <col min="24" max="34" width="5.7109375" style="0" customWidth="1"/>
  </cols>
  <sheetData>
    <row r="1" ht="12.75">
      <c r="A1" s="2" t="s">
        <v>25</v>
      </c>
    </row>
    <row r="2" spans="1:8" ht="12.75">
      <c r="A2" s="2"/>
      <c r="E2" t="s">
        <v>36</v>
      </c>
      <c r="G2" s="1">
        <v>2</v>
      </c>
      <c r="H2" t="s">
        <v>37</v>
      </c>
    </row>
    <row r="3" spans="1:8" ht="12.75">
      <c r="A3" s="2"/>
      <c r="E3" t="s">
        <v>38</v>
      </c>
      <c r="G3" s="1">
        <v>4</v>
      </c>
      <c r="H3" t="s">
        <v>37</v>
      </c>
    </row>
    <row r="4" spans="5:8" ht="12.75">
      <c r="E4" t="s">
        <v>39</v>
      </c>
      <c r="G4" s="1">
        <v>6</v>
      </c>
      <c r="H4" t="s">
        <v>37</v>
      </c>
    </row>
    <row r="5" spans="1:3" ht="12.75">
      <c r="A5" s="49" t="s">
        <v>35</v>
      </c>
      <c r="B5" s="49"/>
      <c r="C5" s="49"/>
    </row>
    <row r="6" spans="1:4" ht="12.75">
      <c r="A6" t="s">
        <v>40</v>
      </c>
      <c r="D6" s="1">
        <v>60</v>
      </c>
    </row>
    <row r="7" spans="1:12" ht="12.75">
      <c r="A7" t="s">
        <v>41</v>
      </c>
      <c r="D7" s="1">
        <v>24</v>
      </c>
      <c r="J7" s="1"/>
      <c r="K7" s="1"/>
      <c r="L7" s="1"/>
    </row>
    <row r="8" spans="4:12" ht="12.75">
      <c r="D8" s="1"/>
      <c r="J8" s="1"/>
      <c r="K8" s="1"/>
      <c r="L8" s="1"/>
    </row>
    <row r="9" spans="1:23" ht="12.75">
      <c r="A9" s="52" t="s">
        <v>50</v>
      </c>
      <c r="B9" s="52"/>
      <c r="C9" s="52"/>
      <c r="D9" s="52"/>
      <c r="E9" s="52"/>
      <c r="F9" s="52"/>
      <c r="G9" s="52"/>
      <c r="H9" s="52"/>
      <c r="I9" s="52"/>
      <c r="J9" s="52"/>
      <c r="K9" s="52"/>
      <c r="L9" s="52"/>
      <c r="M9" s="52"/>
      <c r="N9" s="52"/>
      <c r="O9" s="52"/>
      <c r="P9" s="52"/>
      <c r="Q9" s="52"/>
      <c r="R9" s="52"/>
      <c r="S9" s="52"/>
      <c r="T9" s="52"/>
      <c r="U9" s="52"/>
      <c r="V9" s="52"/>
      <c r="W9" s="52"/>
    </row>
    <row r="10" spans="4:12" ht="13.5" thickBot="1">
      <c r="D10" s="1"/>
      <c r="J10" s="1"/>
      <c r="K10" s="1"/>
      <c r="L10" s="1"/>
    </row>
    <row r="11" spans="1:23" ht="26.25" customHeight="1">
      <c r="A11" s="50" t="s">
        <v>47</v>
      </c>
      <c r="B11" s="46" t="s">
        <v>42</v>
      </c>
      <c r="C11" s="47"/>
      <c r="D11" s="47"/>
      <c r="E11" s="47"/>
      <c r="F11" s="47"/>
      <c r="G11" s="47"/>
      <c r="H11" s="47"/>
      <c r="I11" s="47"/>
      <c r="J11" s="47"/>
      <c r="K11" s="47"/>
      <c r="L11" s="47"/>
      <c r="M11" s="47"/>
      <c r="N11" s="47"/>
      <c r="O11" s="47"/>
      <c r="P11" s="47"/>
      <c r="Q11" s="47"/>
      <c r="R11" s="47"/>
      <c r="S11" s="47"/>
      <c r="T11" s="47"/>
      <c r="U11" s="47"/>
      <c r="V11" s="47"/>
      <c r="W11" s="48"/>
    </row>
    <row r="12" spans="1:23" ht="12.75">
      <c r="A12" s="51"/>
      <c r="B12" s="29">
        <v>1</v>
      </c>
      <c r="C12" s="30">
        <v>2</v>
      </c>
      <c r="D12" s="30">
        <v>3</v>
      </c>
      <c r="E12" s="30">
        <v>4</v>
      </c>
      <c r="F12" s="30">
        <v>5</v>
      </c>
      <c r="G12" s="30">
        <v>6</v>
      </c>
      <c r="H12" s="30">
        <v>7</v>
      </c>
      <c r="I12" s="30">
        <v>8</v>
      </c>
      <c r="J12" s="30">
        <v>9</v>
      </c>
      <c r="K12" s="30">
        <v>10</v>
      </c>
      <c r="L12" s="30">
        <v>11</v>
      </c>
      <c r="M12" s="30">
        <v>12</v>
      </c>
      <c r="N12" s="30">
        <v>13</v>
      </c>
      <c r="O12" s="30">
        <v>14</v>
      </c>
      <c r="P12" s="30">
        <v>15</v>
      </c>
      <c r="Q12" s="30">
        <v>16</v>
      </c>
      <c r="R12" s="30">
        <v>17</v>
      </c>
      <c r="S12" s="30">
        <v>18</v>
      </c>
      <c r="T12" s="30">
        <v>19</v>
      </c>
      <c r="U12" s="30">
        <v>20</v>
      </c>
      <c r="V12" s="30">
        <v>21</v>
      </c>
      <c r="W12" s="31" t="s">
        <v>43</v>
      </c>
    </row>
    <row r="13" spans="1:23" ht="12.75">
      <c r="A13" s="27">
        <v>1</v>
      </c>
      <c r="B13" s="19">
        <f aca="true" t="shared" si="0" ref="B13:T13">48*$A13*B$12</f>
        <v>48</v>
      </c>
      <c r="C13" s="19">
        <f t="shared" si="0"/>
        <v>96</v>
      </c>
      <c r="D13" s="19">
        <f t="shared" si="0"/>
        <v>144</v>
      </c>
      <c r="E13" s="19">
        <f t="shared" si="0"/>
        <v>192</v>
      </c>
      <c r="F13" s="19">
        <f t="shared" si="0"/>
        <v>240</v>
      </c>
      <c r="G13" s="19">
        <f t="shared" si="0"/>
        <v>288</v>
      </c>
      <c r="H13" s="19">
        <f t="shared" si="0"/>
        <v>336</v>
      </c>
      <c r="I13" s="19">
        <f t="shared" si="0"/>
        <v>384</v>
      </c>
      <c r="J13" s="19">
        <f t="shared" si="0"/>
        <v>432</v>
      </c>
      <c r="K13" s="19">
        <f t="shared" si="0"/>
        <v>480</v>
      </c>
      <c r="L13" s="19">
        <f t="shared" si="0"/>
        <v>528</v>
      </c>
      <c r="M13" s="19">
        <f t="shared" si="0"/>
        <v>576</v>
      </c>
      <c r="N13" s="19">
        <f t="shared" si="0"/>
        <v>624</v>
      </c>
      <c r="O13" s="19">
        <f t="shared" si="0"/>
        <v>672</v>
      </c>
      <c r="P13" s="19">
        <f t="shared" si="0"/>
        <v>720</v>
      </c>
      <c r="Q13" s="19">
        <f t="shared" si="0"/>
        <v>768</v>
      </c>
      <c r="R13" s="19">
        <f t="shared" si="0"/>
        <v>816</v>
      </c>
      <c r="S13" s="19">
        <f t="shared" si="0"/>
        <v>864</v>
      </c>
      <c r="T13" s="19">
        <f t="shared" si="0"/>
        <v>912</v>
      </c>
      <c r="U13" s="19">
        <f aca="true" t="shared" si="1" ref="T13:V28">48*$A13*U$12</f>
        <v>960</v>
      </c>
      <c r="V13" s="19">
        <f t="shared" si="1"/>
        <v>1008</v>
      </c>
      <c r="W13" s="20"/>
    </row>
    <row r="14" spans="1:23" ht="12.75">
      <c r="A14" s="27">
        <v>2</v>
      </c>
      <c r="B14" s="19">
        <f aca="true" t="shared" si="2" ref="B14:Q39">48*$A14*B$12</f>
        <v>96</v>
      </c>
      <c r="C14" s="19">
        <f t="shared" si="2"/>
        <v>192</v>
      </c>
      <c r="D14" s="19">
        <f t="shared" si="2"/>
        <v>288</v>
      </c>
      <c r="E14" s="19">
        <f t="shared" si="2"/>
        <v>384</v>
      </c>
      <c r="F14" s="19">
        <f t="shared" si="2"/>
        <v>480</v>
      </c>
      <c r="G14" s="19">
        <f t="shared" si="2"/>
        <v>576</v>
      </c>
      <c r="H14" s="19">
        <f t="shared" si="2"/>
        <v>672</v>
      </c>
      <c r="I14" s="19">
        <f t="shared" si="2"/>
        <v>768</v>
      </c>
      <c r="J14" s="19">
        <f t="shared" si="2"/>
        <v>864</v>
      </c>
      <c r="K14" s="19">
        <f t="shared" si="2"/>
        <v>960</v>
      </c>
      <c r="L14" s="19">
        <f t="shared" si="2"/>
        <v>1056</v>
      </c>
      <c r="M14" s="19">
        <f t="shared" si="2"/>
        <v>1152</v>
      </c>
      <c r="N14" s="19">
        <f t="shared" si="2"/>
        <v>1248</v>
      </c>
      <c r="O14" s="19">
        <f t="shared" si="2"/>
        <v>1344</v>
      </c>
      <c r="P14" s="19">
        <f t="shared" si="2"/>
        <v>1440</v>
      </c>
      <c r="Q14" s="19">
        <f aca="true" t="shared" si="3" ref="Q14:S20">48*$A14*Q$12</f>
        <v>1536</v>
      </c>
      <c r="R14" s="19">
        <f t="shared" si="3"/>
        <v>1632</v>
      </c>
      <c r="S14" s="19">
        <f t="shared" si="3"/>
        <v>1728</v>
      </c>
      <c r="T14" s="19">
        <f t="shared" si="1"/>
        <v>1824</v>
      </c>
      <c r="U14" s="19">
        <f t="shared" si="1"/>
        <v>1920</v>
      </c>
      <c r="V14" s="19">
        <f t="shared" si="1"/>
        <v>2016</v>
      </c>
      <c r="W14" s="20"/>
    </row>
    <row r="15" spans="1:23" ht="12.75">
      <c r="A15" s="27">
        <v>3</v>
      </c>
      <c r="B15" s="19">
        <f t="shared" si="2"/>
        <v>144</v>
      </c>
      <c r="C15" s="19">
        <f t="shared" si="2"/>
        <v>288</v>
      </c>
      <c r="D15" s="19">
        <f t="shared" si="2"/>
        <v>432</v>
      </c>
      <c r="E15" s="19">
        <f t="shared" si="2"/>
        <v>576</v>
      </c>
      <c r="F15" s="19">
        <f t="shared" si="2"/>
        <v>720</v>
      </c>
      <c r="G15" s="19">
        <f t="shared" si="2"/>
        <v>864</v>
      </c>
      <c r="H15" s="19">
        <f t="shared" si="2"/>
        <v>1008</v>
      </c>
      <c r="I15" s="19">
        <f t="shared" si="2"/>
        <v>1152</v>
      </c>
      <c r="J15" s="19">
        <f t="shared" si="2"/>
        <v>1296</v>
      </c>
      <c r="K15" s="19">
        <f t="shared" si="2"/>
        <v>1440</v>
      </c>
      <c r="L15" s="19">
        <f t="shared" si="2"/>
        <v>1584</v>
      </c>
      <c r="M15" s="19">
        <f t="shared" si="2"/>
        <v>1728</v>
      </c>
      <c r="N15" s="19">
        <f t="shared" si="2"/>
        <v>1872</v>
      </c>
      <c r="O15" s="19">
        <f t="shared" si="2"/>
        <v>2016</v>
      </c>
      <c r="P15" s="19">
        <f t="shared" si="2"/>
        <v>2160</v>
      </c>
      <c r="Q15" s="19">
        <f t="shared" si="3"/>
        <v>2304</v>
      </c>
      <c r="R15" s="19">
        <f t="shared" si="3"/>
        <v>2448</v>
      </c>
      <c r="S15" s="19">
        <f t="shared" si="3"/>
        <v>2592</v>
      </c>
      <c r="T15" s="19">
        <f t="shared" si="1"/>
        <v>2736</v>
      </c>
      <c r="U15" s="19">
        <f t="shared" si="1"/>
        <v>2880</v>
      </c>
      <c r="V15" s="19">
        <f t="shared" si="1"/>
        <v>3024</v>
      </c>
      <c r="W15" s="20"/>
    </row>
    <row r="16" spans="1:23" ht="12.75">
      <c r="A16" s="27">
        <v>4</v>
      </c>
      <c r="B16" s="19">
        <f t="shared" si="2"/>
        <v>192</v>
      </c>
      <c r="C16" s="19">
        <f t="shared" si="2"/>
        <v>384</v>
      </c>
      <c r="D16" s="19">
        <f t="shared" si="2"/>
        <v>576</v>
      </c>
      <c r="E16" s="19">
        <f t="shared" si="2"/>
        <v>768</v>
      </c>
      <c r="F16" s="19">
        <f t="shared" si="2"/>
        <v>960</v>
      </c>
      <c r="G16" s="19">
        <f t="shared" si="2"/>
        <v>1152</v>
      </c>
      <c r="H16" s="19">
        <f t="shared" si="2"/>
        <v>1344</v>
      </c>
      <c r="I16" s="19">
        <f t="shared" si="2"/>
        <v>1536</v>
      </c>
      <c r="J16" s="19">
        <f t="shared" si="2"/>
        <v>1728</v>
      </c>
      <c r="K16" s="19">
        <f t="shared" si="2"/>
        <v>1920</v>
      </c>
      <c r="L16" s="19">
        <f t="shared" si="2"/>
        <v>2112</v>
      </c>
      <c r="M16" s="19">
        <f t="shared" si="2"/>
        <v>2304</v>
      </c>
      <c r="N16" s="19">
        <f t="shared" si="2"/>
        <v>2496</v>
      </c>
      <c r="O16" s="19">
        <f t="shared" si="2"/>
        <v>2688</v>
      </c>
      <c r="P16" s="19">
        <f t="shared" si="2"/>
        <v>2880</v>
      </c>
      <c r="Q16" s="19">
        <f t="shared" si="3"/>
        <v>3072</v>
      </c>
      <c r="R16" s="19">
        <f t="shared" si="3"/>
        <v>3264</v>
      </c>
      <c r="S16" s="19">
        <f t="shared" si="3"/>
        <v>3456</v>
      </c>
      <c r="T16" s="19">
        <f t="shared" si="1"/>
        <v>3648</v>
      </c>
      <c r="U16" s="19">
        <f t="shared" si="1"/>
        <v>3840</v>
      </c>
      <c r="V16" s="19">
        <f t="shared" si="1"/>
        <v>4032</v>
      </c>
      <c r="W16" s="20"/>
    </row>
    <row r="17" spans="1:23" ht="12.75">
      <c r="A17" s="27">
        <v>5</v>
      </c>
      <c r="B17" s="19">
        <f t="shared" si="2"/>
        <v>240</v>
      </c>
      <c r="C17" s="19">
        <f t="shared" si="2"/>
        <v>480</v>
      </c>
      <c r="D17" s="19">
        <f t="shared" si="2"/>
        <v>720</v>
      </c>
      <c r="E17" s="19">
        <f t="shared" si="2"/>
        <v>960</v>
      </c>
      <c r="F17" s="19">
        <f t="shared" si="2"/>
        <v>1200</v>
      </c>
      <c r="G17" s="19">
        <f t="shared" si="2"/>
        <v>1440</v>
      </c>
      <c r="H17" s="19">
        <f t="shared" si="2"/>
        <v>1680</v>
      </c>
      <c r="I17" s="19">
        <f t="shared" si="2"/>
        <v>1920</v>
      </c>
      <c r="J17" s="19">
        <f t="shared" si="2"/>
        <v>2160</v>
      </c>
      <c r="K17" s="19">
        <f t="shared" si="2"/>
        <v>2400</v>
      </c>
      <c r="L17" s="19">
        <f t="shared" si="2"/>
        <v>2640</v>
      </c>
      <c r="M17" s="19">
        <f t="shared" si="2"/>
        <v>2880</v>
      </c>
      <c r="N17" s="19">
        <f t="shared" si="2"/>
        <v>3120</v>
      </c>
      <c r="O17" s="19">
        <f t="shared" si="2"/>
        <v>3360</v>
      </c>
      <c r="P17" s="19">
        <f t="shared" si="2"/>
        <v>3600</v>
      </c>
      <c r="Q17" s="19">
        <f t="shared" si="3"/>
        <v>3840</v>
      </c>
      <c r="R17" s="19">
        <f t="shared" si="3"/>
        <v>4080</v>
      </c>
      <c r="S17" s="19">
        <f t="shared" si="3"/>
        <v>4320</v>
      </c>
      <c r="T17" s="19">
        <f t="shared" si="1"/>
        <v>4560</v>
      </c>
      <c r="U17" s="19">
        <f t="shared" si="1"/>
        <v>4800</v>
      </c>
      <c r="V17" s="19">
        <f t="shared" si="1"/>
        <v>5040</v>
      </c>
      <c r="W17" s="20"/>
    </row>
    <row r="18" spans="1:23" ht="12.75">
      <c r="A18" s="27">
        <v>6</v>
      </c>
      <c r="B18" s="19">
        <f t="shared" si="2"/>
        <v>288</v>
      </c>
      <c r="C18" s="19">
        <f t="shared" si="2"/>
        <v>576</v>
      </c>
      <c r="D18" s="19">
        <f t="shared" si="2"/>
        <v>864</v>
      </c>
      <c r="E18" s="19">
        <f t="shared" si="2"/>
        <v>1152</v>
      </c>
      <c r="F18" s="19">
        <f t="shared" si="2"/>
        <v>1440</v>
      </c>
      <c r="G18" s="19">
        <f t="shared" si="2"/>
        <v>1728</v>
      </c>
      <c r="H18" s="19">
        <f t="shared" si="2"/>
        <v>2016</v>
      </c>
      <c r="I18" s="19">
        <f t="shared" si="2"/>
        <v>2304</v>
      </c>
      <c r="J18" s="19">
        <f t="shared" si="2"/>
        <v>2592</v>
      </c>
      <c r="K18" s="19">
        <f t="shared" si="2"/>
        <v>2880</v>
      </c>
      <c r="L18" s="19">
        <f t="shared" si="2"/>
        <v>3168</v>
      </c>
      <c r="M18" s="19">
        <f t="shared" si="2"/>
        <v>3456</v>
      </c>
      <c r="N18" s="19">
        <f t="shared" si="2"/>
        <v>3744</v>
      </c>
      <c r="O18" s="19">
        <f t="shared" si="2"/>
        <v>4032</v>
      </c>
      <c r="P18" s="19">
        <f t="shared" si="2"/>
        <v>4320</v>
      </c>
      <c r="Q18" s="19">
        <f t="shared" si="3"/>
        <v>4608</v>
      </c>
      <c r="R18" s="19">
        <f t="shared" si="3"/>
        <v>4896</v>
      </c>
      <c r="S18" s="19">
        <f t="shared" si="3"/>
        <v>5184</v>
      </c>
      <c r="T18" s="19">
        <f t="shared" si="1"/>
        <v>5472</v>
      </c>
      <c r="U18" s="19">
        <f t="shared" si="1"/>
        <v>5760</v>
      </c>
      <c r="V18" s="19">
        <f t="shared" si="1"/>
        <v>6048</v>
      </c>
      <c r="W18" s="20"/>
    </row>
    <row r="19" spans="1:23" ht="12.75">
      <c r="A19" s="27">
        <v>7</v>
      </c>
      <c r="B19" s="19">
        <f t="shared" si="2"/>
        <v>336</v>
      </c>
      <c r="C19" s="19">
        <f t="shared" si="2"/>
        <v>672</v>
      </c>
      <c r="D19" s="19">
        <f t="shared" si="2"/>
        <v>1008</v>
      </c>
      <c r="E19" s="19">
        <f t="shared" si="2"/>
        <v>1344</v>
      </c>
      <c r="F19" s="19">
        <f t="shared" si="2"/>
        <v>1680</v>
      </c>
      <c r="G19" s="19">
        <f t="shared" si="2"/>
        <v>2016</v>
      </c>
      <c r="H19" s="19">
        <f t="shared" si="2"/>
        <v>2352</v>
      </c>
      <c r="I19" s="19">
        <f t="shared" si="2"/>
        <v>2688</v>
      </c>
      <c r="J19" s="19">
        <f t="shared" si="2"/>
        <v>3024</v>
      </c>
      <c r="K19" s="19">
        <f t="shared" si="2"/>
        <v>3360</v>
      </c>
      <c r="L19" s="19">
        <f t="shared" si="2"/>
        <v>3696</v>
      </c>
      <c r="M19" s="19">
        <f t="shared" si="2"/>
        <v>4032</v>
      </c>
      <c r="N19" s="19">
        <f t="shared" si="2"/>
        <v>4368</v>
      </c>
      <c r="O19" s="19">
        <f t="shared" si="2"/>
        <v>4704</v>
      </c>
      <c r="P19" s="19">
        <f t="shared" si="2"/>
        <v>5040</v>
      </c>
      <c r="Q19" s="19">
        <f t="shared" si="3"/>
        <v>5376</v>
      </c>
      <c r="R19" s="19">
        <f t="shared" si="3"/>
        <v>5712</v>
      </c>
      <c r="S19" s="19">
        <f t="shared" si="3"/>
        <v>6048</v>
      </c>
      <c r="T19" s="19">
        <f t="shared" si="1"/>
        <v>6384</v>
      </c>
      <c r="U19" s="19">
        <f t="shared" si="1"/>
        <v>6720</v>
      </c>
      <c r="V19" s="19">
        <f t="shared" si="1"/>
        <v>7056</v>
      </c>
      <c r="W19" s="20"/>
    </row>
    <row r="20" spans="1:23" ht="12.75">
      <c r="A20" s="27">
        <v>8</v>
      </c>
      <c r="B20" s="19">
        <f t="shared" si="2"/>
        <v>384</v>
      </c>
      <c r="C20" s="19">
        <f t="shared" si="2"/>
        <v>768</v>
      </c>
      <c r="D20" s="19">
        <f t="shared" si="2"/>
        <v>1152</v>
      </c>
      <c r="E20" s="19">
        <f t="shared" si="2"/>
        <v>1536</v>
      </c>
      <c r="F20" s="19">
        <f t="shared" si="2"/>
        <v>1920</v>
      </c>
      <c r="G20" s="19">
        <f t="shared" si="2"/>
        <v>2304</v>
      </c>
      <c r="H20" s="19">
        <f t="shared" si="2"/>
        <v>2688</v>
      </c>
      <c r="I20" s="19">
        <f t="shared" si="2"/>
        <v>3072</v>
      </c>
      <c r="J20" s="19">
        <f t="shared" si="2"/>
        <v>3456</v>
      </c>
      <c r="K20" s="19">
        <f t="shared" si="2"/>
        <v>3840</v>
      </c>
      <c r="L20" s="19">
        <f t="shared" si="2"/>
        <v>4224</v>
      </c>
      <c r="M20" s="19">
        <f t="shared" si="2"/>
        <v>4608</v>
      </c>
      <c r="N20" s="19">
        <f t="shared" si="2"/>
        <v>4992</v>
      </c>
      <c r="O20" s="19">
        <f t="shared" si="2"/>
        <v>5376</v>
      </c>
      <c r="P20" s="19">
        <f t="shared" si="2"/>
        <v>5760</v>
      </c>
      <c r="Q20" s="19">
        <f t="shared" si="3"/>
        <v>6144</v>
      </c>
      <c r="R20" s="19">
        <f t="shared" si="3"/>
        <v>6528</v>
      </c>
      <c r="S20" s="19">
        <f t="shared" si="3"/>
        <v>6912</v>
      </c>
      <c r="T20" s="19">
        <f t="shared" si="1"/>
        <v>7296</v>
      </c>
      <c r="U20" s="19">
        <f t="shared" si="1"/>
        <v>7680</v>
      </c>
      <c r="V20" s="19">
        <f t="shared" si="1"/>
        <v>8064</v>
      </c>
      <c r="W20" s="20"/>
    </row>
    <row r="21" spans="1:23" ht="12.75">
      <c r="A21" s="27">
        <v>9</v>
      </c>
      <c r="B21" s="19">
        <f t="shared" si="2"/>
        <v>432</v>
      </c>
      <c r="C21" s="19">
        <f t="shared" si="2"/>
        <v>864</v>
      </c>
      <c r="D21" s="19">
        <f t="shared" si="2"/>
        <v>1296</v>
      </c>
      <c r="E21" s="19">
        <f t="shared" si="2"/>
        <v>1728</v>
      </c>
      <c r="F21" s="19">
        <f t="shared" si="2"/>
        <v>2160</v>
      </c>
      <c r="G21" s="19">
        <f t="shared" si="2"/>
        <v>2592</v>
      </c>
      <c r="H21" s="19">
        <f t="shared" si="2"/>
        <v>3024</v>
      </c>
      <c r="I21" s="19">
        <f t="shared" si="2"/>
        <v>3456</v>
      </c>
      <c r="J21" s="19">
        <f t="shared" si="2"/>
        <v>3888</v>
      </c>
      <c r="K21" s="19">
        <f t="shared" si="2"/>
        <v>4320</v>
      </c>
      <c r="L21" s="19">
        <f t="shared" si="2"/>
        <v>4752</v>
      </c>
      <c r="M21" s="19">
        <f t="shared" si="2"/>
        <v>5184</v>
      </c>
      <c r="N21" s="19">
        <f t="shared" si="2"/>
        <v>5616</v>
      </c>
      <c r="O21" s="19">
        <f t="shared" si="2"/>
        <v>6048</v>
      </c>
      <c r="P21" s="19">
        <f t="shared" si="2"/>
        <v>6480</v>
      </c>
      <c r="Q21" s="19">
        <f t="shared" si="2"/>
        <v>6912</v>
      </c>
      <c r="R21" s="19">
        <f aca="true" t="shared" si="4" ref="R21:S28">48*$A21*R$12</f>
        <v>7344</v>
      </c>
      <c r="S21" s="19">
        <f t="shared" si="4"/>
        <v>7776</v>
      </c>
      <c r="T21" s="19">
        <f t="shared" si="1"/>
        <v>8208</v>
      </c>
      <c r="U21" s="19">
        <f t="shared" si="1"/>
        <v>8640</v>
      </c>
      <c r="V21" s="19">
        <f t="shared" si="1"/>
        <v>9072</v>
      </c>
      <c r="W21" s="20"/>
    </row>
    <row r="22" spans="1:23" ht="12.75">
      <c r="A22" s="27">
        <v>10</v>
      </c>
      <c r="B22" s="19">
        <f t="shared" si="2"/>
        <v>480</v>
      </c>
      <c r="C22" s="19">
        <f t="shared" si="2"/>
        <v>960</v>
      </c>
      <c r="D22" s="19">
        <f t="shared" si="2"/>
        <v>1440</v>
      </c>
      <c r="E22" s="19">
        <f t="shared" si="2"/>
        <v>1920</v>
      </c>
      <c r="F22" s="19">
        <f t="shared" si="2"/>
        <v>2400</v>
      </c>
      <c r="G22" s="19">
        <f t="shared" si="2"/>
        <v>2880</v>
      </c>
      <c r="H22" s="19">
        <f t="shared" si="2"/>
        <v>3360</v>
      </c>
      <c r="I22" s="19">
        <f t="shared" si="2"/>
        <v>3840</v>
      </c>
      <c r="J22" s="19">
        <f t="shared" si="2"/>
        <v>4320</v>
      </c>
      <c r="K22" s="19">
        <f t="shared" si="2"/>
        <v>4800</v>
      </c>
      <c r="L22" s="19">
        <f t="shared" si="2"/>
        <v>5280</v>
      </c>
      <c r="M22" s="19">
        <f t="shared" si="2"/>
        <v>5760</v>
      </c>
      <c r="N22" s="19">
        <f t="shared" si="2"/>
        <v>6240</v>
      </c>
      <c r="O22" s="19">
        <f t="shared" si="2"/>
        <v>6720</v>
      </c>
      <c r="P22" s="19">
        <f t="shared" si="2"/>
        <v>7200</v>
      </c>
      <c r="Q22" s="19">
        <f t="shared" si="2"/>
        <v>7680</v>
      </c>
      <c r="R22" s="19">
        <f t="shared" si="4"/>
        <v>8160</v>
      </c>
      <c r="S22" s="19">
        <f t="shared" si="4"/>
        <v>8640</v>
      </c>
      <c r="T22" s="19">
        <f t="shared" si="1"/>
        <v>9120</v>
      </c>
      <c r="U22" s="19">
        <f t="shared" si="1"/>
        <v>9600</v>
      </c>
      <c r="V22" s="19">
        <f t="shared" si="1"/>
        <v>10080</v>
      </c>
      <c r="W22" s="20"/>
    </row>
    <row r="23" spans="1:23" ht="12.75">
      <c r="A23" s="27">
        <v>11</v>
      </c>
      <c r="B23" s="19">
        <f t="shared" si="2"/>
        <v>528</v>
      </c>
      <c r="C23" s="19">
        <f t="shared" si="2"/>
        <v>1056</v>
      </c>
      <c r="D23" s="19">
        <f t="shared" si="2"/>
        <v>1584</v>
      </c>
      <c r="E23" s="19">
        <f t="shared" si="2"/>
        <v>2112</v>
      </c>
      <c r="F23" s="19">
        <f t="shared" si="2"/>
        <v>2640</v>
      </c>
      <c r="G23" s="19">
        <f t="shared" si="2"/>
        <v>3168</v>
      </c>
      <c r="H23" s="19">
        <f t="shared" si="2"/>
        <v>3696</v>
      </c>
      <c r="I23" s="19">
        <f t="shared" si="2"/>
        <v>4224</v>
      </c>
      <c r="J23" s="19">
        <f t="shared" si="2"/>
        <v>4752</v>
      </c>
      <c r="K23" s="19">
        <f t="shared" si="2"/>
        <v>5280</v>
      </c>
      <c r="L23" s="19">
        <f t="shared" si="2"/>
        <v>5808</v>
      </c>
      <c r="M23" s="19">
        <f t="shared" si="2"/>
        <v>6336</v>
      </c>
      <c r="N23" s="19">
        <f t="shared" si="2"/>
        <v>6864</v>
      </c>
      <c r="O23" s="19">
        <f t="shared" si="2"/>
        <v>7392</v>
      </c>
      <c r="P23" s="19">
        <f t="shared" si="2"/>
        <v>7920</v>
      </c>
      <c r="Q23" s="19">
        <f t="shared" si="2"/>
        <v>8448</v>
      </c>
      <c r="R23" s="19">
        <f t="shared" si="4"/>
        <v>8976</v>
      </c>
      <c r="S23" s="19">
        <f t="shared" si="4"/>
        <v>9504</v>
      </c>
      <c r="T23" s="19">
        <f t="shared" si="1"/>
        <v>10032</v>
      </c>
      <c r="U23" s="19">
        <f t="shared" si="1"/>
        <v>10560</v>
      </c>
      <c r="V23" s="19">
        <f t="shared" si="1"/>
        <v>11088</v>
      </c>
      <c r="W23" s="20"/>
    </row>
    <row r="24" spans="1:23" ht="12.75">
      <c r="A24" s="27">
        <v>12</v>
      </c>
      <c r="B24" s="19">
        <f t="shared" si="2"/>
        <v>576</v>
      </c>
      <c r="C24" s="19">
        <f t="shared" si="2"/>
        <v>1152</v>
      </c>
      <c r="D24" s="19">
        <f t="shared" si="2"/>
        <v>1728</v>
      </c>
      <c r="E24" s="19">
        <f t="shared" si="2"/>
        <v>2304</v>
      </c>
      <c r="F24" s="19">
        <f t="shared" si="2"/>
        <v>2880</v>
      </c>
      <c r="G24" s="19">
        <f t="shared" si="2"/>
        <v>3456</v>
      </c>
      <c r="H24" s="19">
        <f t="shared" si="2"/>
        <v>4032</v>
      </c>
      <c r="I24" s="19">
        <f t="shared" si="2"/>
        <v>4608</v>
      </c>
      <c r="J24" s="19">
        <f t="shared" si="2"/>
        <v>5184</v>
      </c>
      <c r="K24" s="19">
        <f t="shared" si="2"/>
        <v>5760</v>
      </c>
      <c r="L24" s="19">
        <f t="shared" si="2"/>
        <v>6336</v>
      </c>
      <c r="M24" s="19">
        <f t="shared" si="2"/>
        <v>6912</v>
      </c>
      <c r="N24" s="19">
        <f t="shared" si="2"/>
        <v>7488</v>
      </c>
      <c r="O24" s="19">
        <f t="shared" si="2"/>
        <v>8064</v>
      </c>
      <c r="P24" s="19">
        <f t="shared" si="2"/>
        <v>8640</v>
      </c>
      <c r="Q24" s="19">
        <f t="shared" si="2"/>
        <v>9216</v>
      </c>
      <c r="R24" s="19">
        <f t="shared" si="4"/>
        <v>9792</v>
      </c>
      <c r="S24" s="19">
        <f t="shared" si="4"/>
        <v>10368</v>
      </c>
      <c r="T24" s="19">
        <f t="shared" si="1"/>
        <v>10944</v>
      </c>
      <c r="U24" s="19">
        <f t="shared" si="1"/>
        <v>11520</v>
      </c>
      <c r="V24" s="19">
        <f t="shared" si="1"/>
        <v>12096</v>
      </c>
      <c r="W24" s="20"/>
    </row>
    <row r="25" spans="1:23" ht="12.75">
      <c r="A25" s="27">
        <v>13</v>
      </c>
      <c r="B25" s="19">
        <f t="shared" si="2"/>
        <v>624</v>
      </c>
      <c r="C25" s="19">
        <f t="shared" si="2"/>
        <v>1248</v>
      </c>
      <c r="D25" s="19">
        <f t="shared" si="2"/>
        <v>1872</v>
      </c>
      <c r="E25" s="19">
        <f t="shared" si="2"/>
        <v>2496</v>
      </c>
      <c r="F25" s="19">
        <f t="shared" si="2"/>
        <v>3120</v>
      </c>
      <c r="G25" s="19">
        <f t="shared" si="2"/>
        <v>3744</v>
      </c>
      <c r="H25" s="19">
        <f t="shared" si="2"/>
        <v>4368</v>
      </c>
      <c r="I25" s="19">
        <f t="shared" si="2"/>
        <v>4992</v>
      </c>
      <c r="J25" s="19">
        <f t="shared" si="2"/>
        <v>5616</v>
      </c>
      <c r="K25" s="19">
        <f t="shared" si="2"/>
        <v>6240</v>
      </c>
      <c r="L25" s="19">
        <f t="shared" si="2"/>
        <v>6864</v>
      </c>
      <c r="M25" s="19">
        <f t="shared" si="2"/>
        <v>7488</v>
      </c>
      <c r="N25" s="19">
        <f t="shared" si="2"/>
        <v>8112</v>
      </c>
      <c r="O25" s="19">
        <f t="shared" si="2"/>
        <v>8736</v>
      </c>
      <c r="P25" s="19">
        <f t="shared" si="2"/>
        <v>9360</v>
      </c>
      <c r="Q25" s="19">
        <f t="shared" si="2"/>
        <v>9984</v>
      </c>
      <c r="R25" s="19">
        <f t="shared" si="4"/>
        <v>10608</v>
      </c>
      <c r="S25" s="19">
        <f t="shared" si="4"/>
        <v>11232</v>
      </c>
      <c r="T25" s="19">
        <f t="shared" si="1"/>
        <v>11856</v>
      </c>
      <c r="U25" s="19">
        <f t="shared" si="1"/>
        <v>12480</v>
      </c>
      <c r="V25" s="19">
        <f t="shared" si="1"/>
        <v>13104</v>
      </c>
      <c r="W25" s="20"/>
    </row>
    <row r="26" spans="1:23" ht="12.75">
      <c r="A26" s="27">
        <v>14</v>
      </c>
      <c r="B26" s="19">
        <f t="shared" si="2"/>
        <v>672</v>
      </c>
      <c r="C26" s="19">
        <f t="shared" si="2"/>
        <v>1344</v>
      </c>
      <c r="D26" s="19">
        <f t="shared" si="2"/>
        <v>2016</v>
      </c>
      <c r="E26" s="19">
        <f t="shared" si="2"/>
        <v>2688</v>
      </c>
      <c r="F26" s="19">
        <f t="shared" si="2"/>
        <v>3360</v>
      </c>
      <c r="G26" s="19">
        <f t="shared" si="2"/>
        <v>4032</v>
      </c>
      <c r="H26" s="19">
        <f t="shared" si="2"/>
        <v>4704</v>
      </c>
      <c r="I26" s="19">
        <f t="shared" si="2"/>
        <v>5376</v>
      </c>
      <c r="J26" s="19">
        <f t="shared" si="2"/>
        <v>6048</v>
      </c>
      <c r="K26" s="19">
        <f t="shared" si="2"/>
        <v>6720</v>
      </c>
      <c r="L26" s="19">
        <f t="shared" si="2"/>
        <v>7392</v>
      </c>
      <c r="M26" s="19">
        <f t="shared" si="2"/>
        <v>8064</v>
      </c>
      <c r="N26" s="19">
        <f t="shared" si="2"/>
        <v>8736</v>
      </c>
      <c r="O26" s="19">
        <f t="shared" si="2"/>
        <v>9408</v>
      </c>
      <c r="P26" s="19">
        <f t="shared" si="2"/>
        <v>10080</v>
      </c>
      <c r="Q26" s="19">
        <f t="shared" si="2"/>
        <v>10752</v>
      </c>
      <c r="R26" s="19">
        <f t="shared" si="4"/>
        <v>11424</v>
      </c>
      <c r="S26" s="19">
        <f t="shared" si="4"/>
        <v>12096</v>
      </c>
      <c r="T26" s="19">
        <f t="shared" si="1"/>
        <v>12768</v>
      </c>
      <c r="U26" s="19">
        <f t="shared" si="1"/>
        <v>13440</v>
      </c>
      <c r="V26" s="19">
        <f t="shared" si="1"/>
        <v>14112</v>
      </c>
      <c r="W26" s="20"/>
    </row>
    <row r="27" spans="1:23" ht="12.75">
      <c r="A27" s="27">
        <v>15</v>
      </c>
      <c r="B27" s="19">
        <f t="shared" si="2"/>
        <v>720</v>
      </c>
      <c r="C27" s="19">
        <f t="shared" si="2"/>
        <v>1440</v>
      </c>
      <c r="D27" s="19">
        <f t="shared" si="2"/>
        <v>2160</v>
      </c>
      <c r="E27" s="19">
        <f t="shared" si="2"/>
        <v>2880</v>
      </c>
      <c r="F27" s="19">
        <f t="shared" si="2"/>
        <v>3600</v>
      </c>
      <c r="G27" s="19">
        <f t="shared" si="2"/>
        <v>4320</v>
      </c>
      <c r="H27" s="19">
        <f t="shared" si="2"/>
        <v>5040</v>
      </c>
      <c r="I27" s="19">
        <f t="shared" si="2"/>
        <v>5760</v>
      </c>
      <c r="J27" s="19">
        <f t="shared" si="2"/>
        <v>6480</v>
      </c>
      <c r="K27" s="19">
        <f t="shared" si="2"/>
        <v>7200</v>
      </c>
      <c r="L27" s="19">
        <f t="shared" si="2"/>
        <v>7920</v>
      </c>
      <c r="M27" s="19">
        <f t="shared" si="2"/>
        <v>8640</v>
      </c>
      <c r="N27" s="19">
        <f t="shared" si="2"/>
        <v>9360</v>
      </c>
      <c r="O27" s="19">
        <f t="shared" si="2"/>
        <v>10080</v>
      </c>
      <c r="P27" s="19">
        <f t="shared" si="2"/>
        <v>10800</v>
      </c>
      <c r="Q27" s="19">
        <f t="shared" si="2"/>
        <v>11520</v>
      </c>
      <c r="R27" s="19">
        <f t="shared" si="4"/>
        <v>12240</v>
      </c>
      <c r="S27" s="19">
        <f t="shared" si="4"/>
        <v>12960</v>
      </c>
      <c r="T27" s="19">
        <f t="shared" si="1"/>
        <v>13680</v>
      </c>
      <c r="U27" s="19">
        <f t="shared" si="1"/>
        <v>14400</v>
      </c>
      <c r="V27" s="19">
        <f t="shared" si="1"/>
        <v>15120</v>
      </c>
      <c r="W27" s="20"/>
    </row>
    <row r="28" spans="1:23" ht="12.75">
      <c r="A28" s="27">
        <v>16</v>
      </c>
      <c r="B28" s="19">
        <f t="shared" si="2"/>
        <v>768</v>
      </c>
      <c r="C28" s="19">
        <f t="shared" si="2"/>
        <v>1536</v>
      </c>
      <c r="D28" s="19">
        <f t="shared" si="2"/>
        <v>2304</v>
      </c>
      <c r="E28" s="19">
        <f t="shared" si="2"/>
        <v>3072</v>
      </c>
      <c r="F28" s="19">
        <f t="shared" si="2"/>
        <v>3840</v>
      </c>
      <c r="G28" s="19">
        <f t="shared" si="2"/>
        <v>4608</v>
      </c>
      <c r="H28" s="19">
        <f t="shared" si="2"/>
        <v>5376</v>
      </c>
      <c r="I28" s="19">
        <f t="shared" si="2"/>
        <v>6144</v>
      </c>
      <c r="J28" s="19">
        <f t="shared" si="2"/>
        <v>6912</v>
      </c>
      <c r="K28" s="19">
        <f t="shared" si="2"/>
        <v>7680</v>
      </c>
      <c r="L28" s="19">
        <f t="shared" si="2"/>
        <v>8448</v>
      </c>
      <c r="M28" s="19">
        <f t="shared" si="2"/>
        <v>9216</v>
      </c>
      <c r="N28" s="19">
        <f t="shared" si="2"/>
        <v>9984</v>
      </c>
      <c r="O28" s="19">
        <f t="shared" si="2"/>
        <v>10752</v>
      </c>
      <c r="P28" s="19">
        <f t="shared" si="2"/>
        <v>11520</v>
      </c>
      <c r="Q28" s="19">
        <f t="shared" si="2"/>
        <v>12288</v>
      </c>
      <c r="R28" s="19">
        <f t="shared" si="4"/>
        <v>13056</v>
      </c>
      <c r="S28" s="19">
        <f t="shared" si="4"/>
        <v>13824</v>
      </c>
      <c r="T28" s="19">
        <f t="shared" si="1"/>
        <v>14592</v>
      </c>
      <c r="U28" s="19">
        <f t="shared" si="1"/>
        <v>15360</v>
      </c>
      <c r="V28" s="19">
        <f t="shared" si="1"/>
        <v>16128</v>
      </c>
      <c r="W28" s="20"/>
    </row>
    <row r="29" spans="1:23" ht="12.75">
      <c r="A29" s="27">
        <v>17</v>
      </c>
      <c r="B29" s="19">
        <f t="shared" si="2"/>
        <v>816</v>
      </c>
      <c r="C29" s="19">
        <f t="shared" si="2"/>
        <v>1632</v>
      </c>
      <c r="D29" s="19">
        <f t="shared" si="2"/>
        <v>2448</v>
      </c>
      <c r="E29" s="19">
        <f t="shared" si="2"/>
        <v>3264</v>
      </c>
      <c r="F29" s="19">
        <f t="shared" si="2"/>
        <v>4080</v>
      </c>
      <c r="G29" s="19">
        <f aca="true" t="shared" si="5" ref="C29:R39">48*$A29*G$12</f>
        <v>4896</v>
      </c>
      <c r="H29" s="19">
        <f t="shared" si="5"/>
        <v>5712</v>
      </c>
      <c r="I29" s="19">
        <f t="shared" si="5"/>
        <v>6528</v>
      </c>
      <c r="J29" s="19">
        <f t="shared" si="5"/>
        <v>7344</v>
      </c>
      <c r="K29" s="19">
        <f t="shared" si="5"/>
        <v>8160</v>
      </c>
      <c r="L29" s="19">
        <f t="shared" si="5"/>
        <v>8976</v>
      </c>
      <c r="M29" s="19">
        <f t="shared" si="5"/>
        <v>9792</v>
      </c>
      <c r="N29" s="19">
        <f t="shared" si="5"/>
        <v>10608</v>
      </c>
      <c r="O29" s="19">
        <f t="shared" si="5"/>
        <v>11424</v>
      </c>
      <c r="P29" s="19">
        <f t="shared" si="5"/>
        <v>12240</v>
      </c>
      <c r="Q29" s="19">
        <f t="shared" si="5"/>
        <v>13056</v>
      </c>
      <c r="R29" s="19">
        <f t="shared" si="5"/>
        <v>13872</v>
      </c>
      <c r="S29" s="19">
        <f>48*$A29*S$12</f>
        <v>14688</v>
      </c>
      <c r="T29" s="19">
        <f>48*$A29*T$12</f>
        <v>15504</v>
      </c>
      <c r="U29" s="19">
        <f>48*$A29*U$12</f>
        <v>16320</v>
      </c>
      <c r="V29" s="19"/>
      <c r="W29" s="20"/>
    </row>
    <row r="30" spans="1:23" ht="12.75">
      <c r="A30" s="27">
        <v>18</v>
      </c>
      <c r="B30" s="19">
        <f t="shared" si="2"/>
        <v>864</v>
      </c>
      <c r="C30" s="19">
        <f t="shared" si="5"/>
        <v>1728</v>
      </c>
      <c r="D30" s="19">
        <f t="shared" si="5"/>
        <v>2592</v>
      </c>
      <c r="E30" s="19">
        <f t="shared" si="5"/>
        <v>3456</v>
      </c>
      <c r="F30" s="19">
        <f t="shared" si="5"/>
        <v>4320</v>
      </c>
      <c r="G30" s="19">
        <f t="shared" si="5"/>
        <v>5184</v>
      </c>
      <c r="H30" s="19">
        <f t="shared" si="5"/>
        <v>6048</v>
      </c>
      <c r="I30" s="19">
        <f t="shared" si="5"/>
        <v>6912</v>
      </c>
      <c r="J30" s="19">
        <f t="shared" si="5"/>
        <v>7776</v>
      </c>
      <c r="K30" s="19">
        <f t="shared" si="5"/>
        <v>8640</v>
      </c>
      <c r="L30" s="19">
        <f t="shared" si="5"/>
        <v>9504</v>
      </c>
      <c r="M30" s="19">
        <f t="shared" si="5"/>
        <v>10368</v>
      </c>
      <c r="N30" s="19">
        <f t="shared" si="5"/>
        <v>11232</v>
      </c>
      <c r="O30" s="19">
        <f t="shared" si="5"/>
        <v>12096</v>
      </c>
      <c r="P30" s="19">
        <f t="shared" si="5"/>
        <v>12960</v>
      </c>
      <c r="Q30" s="19">
        <f t="shared" si="5"/>
        <v>13824</v>
      </c>
      <c r="R30" s="19">
        <f>48*$A30*R$12</f>
        <v>14688</v>
      </c>
      <c r="S30" s="19">
        <f>48*$A30*S$12</f>
        <v>15552</v>
      </c>
      <c r="T30" s="19">
        <f>48*$A30*T$12</f>
        <v>16416</v>
      </c>
      <c r="U30" s="19"/>
      <c r="V30" s="19"/>
      <c r="W30" s="20"/>
    </row>
    <row r="31" spans="1:23" ht="12.75">
      <c r="A31" s="27">
        <v>19</v>
      </c>
      <c r="B31" s="19">
        <f t="shared" si="2"/>
        <v>912</v>
      </c>
      <c r="C31" s="19">
        <f t="shared" si="5"/>
        <v>1824</v>
      </c>
      <c r="D31" s="19">
        <f t="shared" si="5"/>
        <v>2736</v>
      </c>
      <c r="E31" s="19">
        <f t="shared" si="5"/>
        <v>3648</v>
      </c>
      <c r="F31" s="19">
        <f t="shared" si="5"/>
        <v>4560</v>
      </c>
      <c r="G31" s="19">
        <f t="shared" si="5"/>
        <v>5472</v>
      </c>
      <c r="H31" s="19">
        <f t="shared" si="5"/>
        <v>6384</v>
      </c>
      <c r="I31" s="19">
        <f t="shared" si="5"/>
        <v>7296</v>
      </c>
      <c r="J31" s="19">
        <f t="shared" si="5"/>
        <v>8208</v>
      </c>
      <c r="K31" s="19">
        <f t="shared" si="5"/>
        <v>9120</v>
      </c>
      <c r="L31" s="19">
        <f t="shared" si="5"/>
        <v>10032</v>
      </c>
      <c r="M31" s="19">
        <f t="shared" si="5"/>
        <v>10944</v>
      </c>
      <c r="N31" s="19">
        <f t="shared" si="5"/>
        <v>11856</v>
      </c>
      <c r="O31" s="19">
        <f t="shared" si="5"/>
        <v>12768</v>
      </c>
      <c r="P31" s="19">
        <f t="shared" si="5"/>
        <v>13680</v>
      </c>
      <c r="Q31" s="19">
        <f t="shared" si="5"/>
        <v>14592</v>
      </c>
      <c r="R31" s="19">
        <f>48*$A31*R$12</f>
        <v>15504</v>
      </c>
      <c r="S31" s="19">
        <f>48*$A31*S$12</f>
        <v>16416</v>
      </c>
      <c r="T31" s="19"/>
      <c r="U31" s="19"/>
      <c r="V31" s="19"/>
      <c r="W31" s="20"/>
    </row>
    <row r="32" spans="1:23" ht="12.75">
      <c r="A32" s="27">
        <v>20</v>
      </c>
      <c r="B32" s="19">
        <f t="shared" si="2"/>
        <v>960</v>
      </c>
      <c r="C32" s="19">
        <f t="shared" si="5"/>
        <v>1920</v>
      </c>
      <c r="D32" s="19">
        <f t="shared" si="5"/>
        <v>2880</v>
      </c>
      <c r="E32" s="19">
        <f t="shared" si="5"/>
        <v>3840</v>
      </c>
      <c r="F32" s="19">
        <f t="shared" si="5"/>
        <v>4800</v>
      </c>
      <c r="G32" s="19">
        <f t="shared" si="5"/>
        <v>5760</v>
      </c>
      <c r="H32" s="19">
        <f t="shared" si="5"/>
        <v>6720</v>
      </c>
      <c r="I32" s="19">
        <f t="shared" si="5"/>
        <v>7680</v>
      </c>
      <c r="J32" s="19">
        <f t="shared" si="5"/>
        <v>8640</v>
      </c>
      <c r="K32" s="19">
        <f t="shared" si="5"/>
        <v>9600</v>
      </c>
      <c r="L32" s="19">
        <f t="shared" si="5"/>
        <v>10560</v>
      </c>
      <c r="M32" s="19">
        <f t="shared" si="5"/>
        <v>11520</v>
      </c>
      <c r="N32" s="19">
        <f t="shared" si="5"/>
        <v>12480</v>
      </c>
      <c r="O32" s="19">
        <f t="shared" si="5"/>
        <v>13440</v>
      </c>
      <c r="P32" s="19">
        <f t="shared" si="5"/>
        <v>14400</v>
      </c>
      <c r="Q32" s="19">
        <f t="shared" si="5"/>
        <v>15360</v>
      </c>
      <c r="R32" s="19">
        <f>48*$A32*R$12</f>
        <v>16320</v>
      </c>
      <c r="S32" s="19"/>
      <c r="T32" s="19"/>
      <c r="U32" s="19"/>
      <c r="V32" s="19"/>
      <c r="W32" s="20"/>
    </row>
    <row r="33" spans="1:23" ht="12.75">
      <c r="A33" s="27">
        <v>21</v>
      </c>
      <c r="B33" s="22">
        <f t="shared" si="2"/>
        <v>1008</v>
      </c>
      <c r="C33" s="22">
        <f t="shared" si="5"/>
        <v>2016</v>
      </c>
      <c r="D33" s="22">
        <f t="shared" si="5"/>
        <v>3024</v>
      </c>
      <c r="E33" s="22">
        <f t="shared" si="5"/>
        <v>4032</v>
      </c>
      <c r="F33" s="22">
        <f t="shared" si="5"/>
        <v>5040</v>
      </c>
      <c r="G33" s="22">
        <f t="shared" si="5"/>
        <v>6048</v>
      </c>
      <c r="H33" s="22">
        <f t="shared" si="5"/>
        <v>7056</v>
      </c>
      <c r="I33" s="22">
        <f t="shared" si="5"/>
        <v>8064</v>
      </c>
      <c r="J33" s="22">
        <f t="shared" si="5"/>
        <v>9072</v>
      </c>
      <c r="K33" s="22">
        <f t="shared" si="5"/>
        <v>10080</v>
      </c>
      <c r="L33" s="22">
        <f t="shared" si="5"/>
        <v>11088</v>
      </c>
      <c r="M33" s="22">
        <f t="shared" si="5"/>
        <v>12096</v>
      </c>
      <c r="N33" s="22">
        <f t="shared" si="5"/>
        <v>13104</v>
      </c>
      <c r="O33" s="22">
        <f t="shared" si="5"/>
        <v>14112</v>
      </c>
      <c r="P33" s="22">
        <f t="shared" si="5"/>
        <v>15120</v>
      </c>
      <c r="Q33" s="22">
        <f t="shared" si="5"/>
        <v>16128</v>
      </c>
      <c r="R33" s="22"/>
      <c r="S33" s="22"/>
      <c r="T33" s="22"/>
      <c r="U33" s="22"/>
      <c r="V33" s="22"/>
      <c r="W33" s="32"/>
    </row>
    <row r="34" spans="1:23" ht="12.75">
      <c r="A34" s="27">
        <v>22</v>
      </c>
      <c r="B34" s="22">
        <f t="shared" si="2"/>
        <v>1056</v>
      </c>
      <c r="C34" s="22">
        <f t="shared" si="5"/>
        <v>2112</v>
      </c>
      <c r="D34" s="22">
        <f t="shared" si="5"/>
        <v>3168</v>
      </c>
      <c r="E34" s="22">
        <f t="shared" si="5"/>
        <v>4224</v>
      </c>
      <c r="F34" s="22">
        <f t="shared" si="5"/>
        <v>5280</v>
      </c>
      <c r="G34" s="22">
        <f t="shared" si="5"/>
        <v>6336</v>
      </c>
      <c r="H34" s="22">
        <f t="shared" si="5"/>
        <v>7392</v>
      </c>
      <c r="I34" s="22">
        <f t="shared" si="5"/>
        <v>8448</v>
      </c>
      <c r="J34" s="22">
        <f t="shared" si="5"/>
        <v>9504</v>
      </c>
      <c r="K34" s="22">
        <f t="shared" si="5"/>
        <v>10560</v>
      </c>
      <c r="L34" s="22">
        <f t="shared" si="5"/>
        <v>11616</v>
      </c>
      <c r="M34" s="22">
        <f t="shared" si="5"/>
        <v>12672</v>
      </c>
      <c r="N34" s="22">
        <f t="shared" si="5"/>
        <v>13728</v>
      </c>
      <c r="O34" s="22">
        <f t="shared" si="5"/>
        <v>14784</v>
      </c>
      <c r="P34" s="22">
        <f t="shared" si="5"/>
        <v>15840</v>
      </c>
      <c r="Q34" s="22"/>
      <c r="R34" s="22"/>
      <c r="S34" s="22"/>
      <c r="T34" s="22"/>
      <c r="U34" s="22"/>
      <c r="V34" s="22"/>
      <c r="W34" s="32"/>
    </row>
    <row r="35" spans="1:23" ht="12.75" customHeight="1">
      <c r="A35" s="27">
        <v>23</v>
      </c>
      <c r="B35" s="22"/>
      <c r="C35" s="22"/>
      <c r="D35" s="45" t="s">
        <v>44</v>
      </c>
      <c r="E35" s="45"/>
      <c r="F35" s="45"/>
      <c r="G35" s="45"/>
      <c r="H35" s="45"/>
      <c r="I35" s="45"/>
      <c r="J35" s="45"/>
      <c r="K35" s="45"/>
      <c r="L35" s="45"/>
      <c r="M35" s="45"/>
      <c r="N35" s="45"/>
      <c r="O35" s="45"/>
      <c r="P35" s="45"/>
      <c r="Q35" s="45"/>
      <c r="R35" s="45"/>
      <c r="S35" s="45"/>
      <c r="T35" s="45"/>
      <c r="U35" s="45"/>
      <c r="V35" s="22"/>
      <c r="W35" s="32"/>
    </row>
    <row r="36" spans="1:23" ht="12.75">
      <c r="A36" s="27">
        <v>24</v>
      </c>
      <c r="B36" s="22"/>
      <c r="C36" s="22"/>
      <c r="D36" s="45"/>
      <c r="E36" s="45"/>
      <c r="F36" s="45"/>
      <c r="G36" s="45"/>
      <c r="H36" s="45"/>
      <c r="I36" s="45"/>
      <c r="J36" s="45"/>
      <c r="K36" s="45"/>
      <c r="L36" s="45"/>
      <c r="M36" s="45"/>
      <c r="N36" s="45"/>
      <c r="O36" s="45"/>
      <c r="P36" s="45"/>
      <c r="Q36" s="45"/>
      <c r="R36" s="45"/>
      <c r="S36" s="45"/>
      <c r="T36" s="45"/>
      <c r="U36" s="45"/>
      <c r="V36" s="22"/>
      <c r="W36" s="32"/>
    </row>
    <row r="37" spans="1:23" ht="12.75">
      <c r="A37" s="27">
        <v>25</v>
      </c>
      <c r="B37" s="22"/>
      <c r="C37" s="22"/>
      <c r="D37" s="45"/>
      <c r="E37" s="45"/>
      <c r="F37" s="45"/>
      <c r="G37" s="45"/>
      <c r="H37" s="45"/>
      <c r="I37" s="45"/>
      <c r="J37" s="45"/>
      <c r="K37" s="45"/>
      <c r="L37" s="45"/>
      <c r="M37" s="45"/>
      <c r="N37" s="45"/>
      <c r="O37" s="45"/>
      <c r="P37" s="45"/>
      <c r="Q37" s="45"/>
      <c r="R37" s="45"/>
      <c r="S37" s="45"/>
      <c r="T37" s="45"/>
      <c r="U37" s="45"/>
      <c r="V37" s="18"/>
      <c r="W37" s="32"/>
    </row>
    <row r="38" spans="1:23" ht="12.75">
      <c r="A38" s="27">
        <v>26</v>
      </c>
      <c r="B38" s="22"/>
      <c r="C38" s="22"/>
      <c r="D38" s="22"/>
      <c r="E38" s="22"/>
      <c r="F38" s="22"/>
      <c r="G38" s="22"/>
      <c r="H38" s="22"/>
      <c r="I38" s="22"/>
      <c r="J38" s="22"/>
      <c r="K38" s="22"/>
      <c r="L38" s="18"/>
      <c r="M38" s="18"/>
      <c r="N38" s="18"/>
      <c r="O38" s="18"/>
      <c r="P38" s="18"/>
      <c r="Q38" s="18"/>
      <c r="R38" s="18"/>
      <c r="S38" s="18"/>
      <c r="T38" s="18"/>
      <c r="U38" s="18"/>
      <c r="V38" s="18"/>
      <c r="W38" s="32"/>
    </row>
    <row r="39" spans="1:23" ht="13.5" thickBot="1">
      <c r="A39" s="28">
        <v>27</v>
      </c>
      <c r="B39" s="25">
        <f t="shared" si="2"/>
        <v>1296</v>
      </c>
      <c r="C39" s="25">
        <f t="shared" si="5"/>
        <v>2592</v>
      </c>
      <c r="D39" s="25">
        <f t="shared" si="5"/>
        <v>3888</v>
      </c>
      <c r="E39" s="25">
        <f t="shared" si="5"/>
        <v>5184</v>
      </c>
      <c r="F39" s="25">
        <f t="shared" si="5"/>
        <v>6480</v>
      </c>
      <c r="G39" s="25">
        <f t="shared" si="5"/>
        <v>7776</v>
      </c>
      <c r="H39" s="25">
        <f t="shared" si="5"/>
        <v>9072</v>
      </c>
      <c r="I39" s="25">
        <f t="shared" si="5"/>
        <v>10368</v>
      </c>
      <c r="J39" s="25">
        <f t="shared" si="5"/>
        <v>11664</v>
      </c>
      <c r="K39" s="25">
        <f t="shared" si="5"/>
        <v>12960</v>
      </c>
      <c r="L39" s="25">
        <f t="shared" si="5"/>
        <v>14256</v>
      </c>
      <c r="M39" s="25">
        <f t="shared" si="5"/>
        <v>15552</v>
      </c>
      <c r="N39" s="25">
        <f t="shared" si="5"/>
        <v>16848</v>
      </c>
      <c r="O39" s="25"/>
      <c r="P39" s="25"/>
      <c r="Q39" s="25"/>
      <c r="R39" s="25"/>
      <c r="S39" s="25"/>
      <c r="T39" s="25"/>
      <c r="U39" s="25"/>
      <c r="V39" s="25"/>
      <c r="W39" s="26"/>
    </row>
    <row r="44" spans="1:3" ht="12.75">
      <c r="A44" s="2" t="s">
        <v>33</v>
      </c>
      <c r="B44" s="2"/>
      <c r="C44" s="2"/>
    </row>
    <row r="45" spans="2:3" ht="12.75">
      <c r="B45" s="1" t="s">
        <v>45</v>
      </c>
      <c r="C45" s="1" t="s">
        <v>46</v>
      </c>
    </row>
    <row r="46" spans="2:3" ht="12.75">
      <c r="B46">
        <f>C46*8</f>
        <v>2880</v>
      </c>
      <c r="C46">
        <v>360</v>
      </c>
    </row>
    <row r="47" spans="2:3" ht="12.75">
      <c r="B47">
        <f>C47*8</f>
        <v>3840</v>
      </c>
      <c r="C47">
        <v>480</v>
      </c>
    </row>
    <row r="48" spans="2:3" ht="12.75">
      <c r="B48">
        <f>C48*8</f>
        <v>4800</v>
      </c>
      <c r="C48">
        <v>600</v>
      </c>
    </row>
  </sheetData>
  <mergeCells count="5">
    <mergeCell ref="D35:U37"/>
    <mergeCell ref="B11:W11"/>
    <mergeCell ref="A5:C5"/>
    <mergeCell ref="A11:A12"/>
    <mergeCell ref="A9:W9"/>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W182"/>
  <sheetViews>
    <sheetView workbookViewId="0" topLeftCell="A1">
      <selection activeCell="J1" sqref="J1"/>
    </sheetView>
  </sheetViews>
  <sheetFormatPr defaultColWidth="9.140625" defaultRowHeight="12.75"/>
  <cols>
    <col min="1" max="1" width="13.140625" style="0" customWidth="1"/>
    <col min="2" max="17" width="6.28125" style="0" customWidth="1"/>
    <col min="18" max="31" width="5.7109375" style="0" customWidth="1"/>
  </cols>
  <sheetData>
    <row r="1" ht="12.75">
      <c r="A1" s="2" t="s">
        <v>25</v>
      </c>
    </row>
    <row r="2" spans="1:8" ht="12.75">
      <c r="A2" s="2"/>
      <c r="E2" t="s">
        <v>36</v>
      </c>
      <c r="G2" s="1">
        <v>2</v>
      </c>
      <c r="H2" t="s">
        <v>37</v>
      </c>
    </row>
    <row r="3" spans="1:8" ht="12.75">
      <c r="A3" s="2"/>
      <c r="E3" t="s">
        <v>38</v>
      </c>
      <c r="G3" s="1">
        <v>4</v>
      </c>
      <c r="H3" t="s">
        <v>37</v>
      </c>
    </row>
    <row r="4" spans="5:8" ht="12.75">
      <c r="E4" t="s">
        <v>39</v>
      </c>
      <c r="G4" s="1">
        <v>6</v>
      </c>
      <c r="H4" t="s">
        <v>37</v>
      </c>
    </row>
    <row r="5" spans="1:3" ht="12.75">
      <c r="A5" s="49" t="s">
        <v>34</v>
      </c>
      <c r="B5" s="49"/>
      <c r="C5" s="49"/>
    </row>
    <row r="6" spans="1:4" ht="12.75">
      <c r="A6" t="s">
        <v>40</v>
      </c>
      <c r="D6" s="1">
        <v>60</v>
      </c>
    </row>
    <row r="7" spans="1:12" ht="12.75">
      <c r="A7" t="s">
        <v>41</v>
      </c>
      <c r="D7" s="1">
        <v>24</v>
      </c>
      <c r="J7" s="1"/>
      <c r="K7" s="1"/>
      <c r="L7" s="1"/>
    </row>
    <row r="8" spans="4:12" ht="12.75">
      <c r="D8" s="1"/>
      <c r="J8" s="1"/>
      <c r="K8" s="1"/>
      <c r="L8" s="1"/>
    </row>
    <row r="9" spans="1:23" ht="12.75">
      <c r="A9" s="52" t="s">
        <v>52</v>
      </c>
      <c r="B9" s="52"/>
      <c r="C9" s="52"/>
      <c r="D9" s="52"/>
      <c r="E9" s="52"/>
      <c r="F9" s="52"/>
      <c r="G9" s="52"/>
      <c r="H9" s="52"/>
      <c r="I9" s="52"/>
      <c r="J9" s="52"/>
      <c r="K9" s="52"/>
      <c r="L9" s="52"/>
      <c r="M9" s="52"/>
      <c r="N9" s="52"/>
      <c r="O9" s="52"/>
      <c r="P9" s="52"/>
      <c r="Q9" s="52"/>
      <c r="R9" s="52"/>
      <c r="S9" s="52"/>
      <c r="T9" s="52"/>
      <c r="U9" s="52"/>
      <c r="V9" s="52"/>
      <c r="W9" s="52"/>
    </row>
    <row r="10" spans="4:12" ht="13.5" thickBot="1">
      <c r="D10" s="1"/>
      <c r="J10" s="1"/>
      <c r="K10" s="1"/>
      <c r="L10" s="1"/>
    </row>
    <row r="11" spans="1:23" ht="26.25" customHeight="1">
      <c r="A11" s="53" t="s">
        <v>48</v>
      </c>
      <c r="B11" s="47" t="s">
        <v>42</v>
      </c>
      <c r="C11" s="47"/>
      <c r="D11" s="47"/>
      <c r="E11" s="47"/>
      <c r="F11" s="47"/>
      <c r="G11" s="47"/>
      <c r="H11" s="47"/>
      <c r="I11" s="47"/>
      <c r="J11" s="47"/>
      <c r="K11" s="47"/>
      <c r="L11" s="47"/>
      <c r="M11" s="47"/>
      <c r="N11" s="47"/>
      <c r="O11" s="47"/>
      <c r="P11" s="47"/>
      <c r="Q11" s="47"/>
      <c r="R11" s="33"/>
      <c r="S11" s="33"/>
      <c r="T11" s="33"/>
      <c r="U11" s="33"/>
      <c r="V11" s="33"/>
      <c r="W11" s="34"/>
    </row>
    <row r="12" spans="1:23" ht="12.75" customHeight="1">
      <c r="A12" s="54"/>
      <c r="B12" s="30">
        <v>1</v>
      </c>
      <c r="C12" s="30">
        <v>2</v>
      </c>
      <c r="D12" s="30">
        <v>3</v>
      </c>
      <c r="E12" s="30">
        <v>4</v>
      </c>
      <c r="F12" s="30">
        <v>5</v>
      </c>
      <c r="G12" s="30">
        <v>6</v>
      </c>
      <c r="H12" s="30">
        <v>7</v>
      </c>
      <c r="I12" s="30">
        <v>8</v>
      </c>
      <c r="J12" s="30">
        <v>9</v>
      </c>
      <c r="K12" s="30">
        <v>10</v>
      </c>
      <c r="L12" s="30">
        <v>11</v>
      </c>
      <c r="M12" s="30">
        <v>12</v>
      </c>
      <c r="N12" s="30">
        <v>13</v>
      </c>
      <c r="O12" s="30">
        <v>14</v>
      </c>
      <c r="P12" s="30">
        <v>15</v>
      </c>
      <c r="Q12" s="30">
        <v>16</v>
      </c>
      <c r="R12" s="30">
        <v>17</v>
      </c>
      <c r="S12" s="30">
        <v>18</v>
      </c>
      <c r="T12" s="30">
        <v>19</v>
      </c>
      <c r="U12" s="30">
        <v>20</v>
      </c>
      <c r="V12" s="30">
        <v>21</v>
      </c>
      <c r="W12" s="31" t="s">
        <v>43</v>
      </c>
    </row>
    <row r="13" spans="1:23" ht="12.75">
      <c r="A13" s="21">
        <v>7</v>
      </c>
      <c r="B13" s="19">
        <f aca="true" t="shared" si="0" ref="B13:B19">48*$A13*B$12</f>
        <v>336</v>
      </c>
      <c r="C13" s="19">
        <f aca="true" t="shared" si="1" ref="C13:R27">48*$A13*C$12</f>
        <v>672</v>
      </c>
      <c r="D13" s="19">
        <f t="shared" si="1"/>
        <v>1008</v>
      </c>
      <c r="E13" s="19">
        <f t="shared" si="1"/>
        <v>1344</v>
      </c>
      <c r="F13" s="19">
        <f t="shared" si="1"/>
        <v>1680</v>
      </c>
      <c r="G13" s="19">
        <f t="shared" si="1"/>
        <v>2016</v>
      </c>
      <c r="H13" s="19">
        <f t="shared" si="1"/>
        <v>2352</v>
      </c>
      <c r="I13" s="19">
        <f t="shared" si="1"/>
        <v>2688</v>
      </c>
      <c r="J13" s="19">
        <f t="shared" si="1"/>
        <v>3024</v>
      </c>
      <c r="K13" s="19">
        <f t="shared" si="1"/>
        <v>3360</v>
      </c>
      <c r="L13" s="19">
        <f t="shared" si="1"/>
        <v>3696</v>
      </c>
      <c r="M13" s="19">
        <f t="shared" si="1"/>
        <v>4032</v>
      </c>
      <c r="N13" s="19">
        <f t="shared" si="1"/>
        <v>4368</v>
      </c>
      <c r="O13" s="19">
        <f t="shared" si="1"/>
        <v>4704</v>
      </c>
      <c r="P13" s="19">
        <f t="shared" si="1"/>
        <v>5040</v>
      </c>
      <c r="Q13" s="19">
        <f t="shared" si="1"/>
        <v>5376</v>
      </c>
      <c r="R13" s="19">
        <f t="shared" si="1"/>
        <v>5712</v>
      </c>
      <c r="S13" s="19">
        <f aca="true" t="shared" si="2" ref="R13:V27">48*$A13*S$12</f>
        <v>6048</v>
      </c>
      <c r="T13" s="19">
        <f t="shared" si="2"/>
        <v>6384</v>
      </c>
      <c r="U13" s="19">
        <f t="shared" si="2"/>
        <v>6720</v>
      </c>
      <c r="V13" s="19">
        <f t="shared" si="2"/>
        <v>7056</v>
      </c>
      <c r="W13" s="35"/>
    </row>
    <row r="14" spans="1:23" ht="12.75">
      <c r="A14" s="21">
        <v>8</v>
      </c>
      <c r="B14" s="19">
        <f t="shared" si="0"/>
        <v>384</v>
      </c>
      <c r="C14" s="19">
        <f t="shared" si="1"/>
        <v>768</v>
      </c>
      <c r="D14" s="19">
        <f t="shared" si="1"/>
        <v>1152</v>
      </c>
      <c r="E14" s="19">
        <f t="shared" si="1"/>
        <v>1536</v>
      </c>
      <c r="F14" s="19">
        <f t="shared" si="1"/>
        <v>1920</v>
      </c>
      <c r="G14" s="19">
        <f t="shared" si="1"/>
        <v>2304</v>
      </c>
      <c r="H14" s="19">
        <f t="shared" si="1"/>
        <v>2688</v>
      </c>
      <c r="I14" s="19">
        <f t="shared" si="1"/>
        <v>3072</v>
      </c>
      <c r="J14" s="19">
        <f t="shared" si="1"/>
        <v>3456</v>
      </c>
      <c r="K14" s="19">
        <f t="shared" si="1"/>
        <v>3840</v>
      </c>
      <c r="L14" s="19">
        <f t="shared" si="1"/>
        <v>4224</v>
      </c>
      <c r="M14" s="19">
        <f t="shared" si="1"/>
        <v>4608</v>
      </c>
      <c r="N14" s="19">
        <f t="shared" si="1"/>
        <v>4992</v>
      </c>
      <c r="O14" s="19">
        <f t="shared" si="1"/>
        <v>5376</v>
      </c>
      <c r="P14" s="19">
        <f t="shared" si="1"/>
        <v>5760</v>
      </c>
      <c r="Q14" s="19">
        <f t="shared" si="1"/>
        <v>6144</v>
      </c>
      <c r="R14" s="19">
        <f t="shared" si="2"/>
        <v>6528</v>
      </c>
      <c r="S14" s="19">
        <f t="shared" si="2"/>
        <v>6912</v>
      </c>
      <c r="T14" s="19">
        <f t="shared" si="2"/>
        <v>7296</v>
      </c>
      <c r="U14" s="19">
        <f t="shared" si="2"/>
        <v>7680</v>
      </c>
      <c r="V14" s="19">
        <f t="shared" si="2"/>
        <v>8064</v>
      </c>
      <c r="W14" s="35"/>
    </row>
    <row r="15" spans="1:23" ht="12.75">
      <c r="A15" s="21">
        <v>9</v>
      </c>
      <c r="B15" s="19">
        <f t="shared" si="0"/>
        <v>432</v>
      </c>
      <c r="C15" s="19">
        <f t="shared" si="1"/>
        <v>864</v>
      </c>
      <c r="D15" s="19">
        <f t="shared" si="1"/>
        <v>1296</v>
      </c>
      <c r="E15" s="19">
        <f t="shared" si="1"/>
        <v>1728</v>
      </c>
      <c r="F15" s="19">
        <f t="shared" si="1"/>
        <v>2160</v>
      </c>
      <c r="G15" s="19">
        <f t="shared" si="1"/>
        <v>2592</v>
      </c>
      <c r="H15" s="19">
        <f t="shared" si="1"/>
        <v>3024</v>
      </c>
      <c r="I15" s="19">
        <f t="shared" si="1"/>
        <v>3456</v>
      </c>
      <c r="J15" s="19">
        <f t="shared" si="1"/>
        <v>3888</v>
      </c>
      <c r="K15" s="19">
        <f t="shared" si="1"/>
        <v>4320</v>
      </c>
      <c r="L15" s="19">
        <f t="shared" si="1"/>
        <v>4752</v>
      </c>
      <c r="M15" s="19">
        <f t="shared" si="1"/>
        <v>5184</v>
      </c>
      <c r="N15" s="19">
        <f t="shared" si="1"/>
        <v>5616</v>
      </c>
      <c r="O15" s="19">
        <f t="shared" si="1"/>
        <v>6048</v>
      </c>
      <c r="P15" s="19">
        <f t="shared" si="1"/>
        <v>6480</v>
      </c>
      <c r="Q15" s="19">
        <f t="shared" si="1"/>
        <v>6912</v>
      </c>
      <c r="R15" s="19">
        <f t="shared" si="2"/>
        <v>7344</v>
      </c>
      <c r="S15" s="19">
        <f t="shared" si="2"/>
        <v>7776</v>
      </c>
      <c r="T15" s="19">
        <f t="shared" si="2"/>
        <v>8208</v>
      </c>
      <c r="U15" s="19">
        <f t="shared" si="2"/>
        <v>8640</v>
      </c>
      <c r="V15" s="19">
        <f t="shared" si="2"/>
        <v>9072</v>
      </c>
      <c r="W15" s="35"/>
    </row>
    <row r="16" spans="1:23" ht="12.75">
      <c r="A16" s="21">
        <v>10</v>
      </c>
      <c r="B16" s="19">
        <f t="shared" si="0"/>
        <v>480</v>
      </c>
      <c r="C16" s="19">
        <f t="shared" si="1"/>
        <v>960</v>
      </c>
      <c r="D16" s="19">
        <f t="shared" si="1"/>
        <v>1440</v>
      </c>
      <c r="E16" s="19">
        <f t="shared" si="1"/>
        <v>1920</v>
      </c>
      <c r="F16" s="19">
        <f t="shared" si="1"/>
        <v>2400</v>
      </c>
      <c r="G16" s="19">
        <f t="shared" si="1"/>
        <v>2880</v>
      </c>
      <c r="H16" s="19">
        <f t="shared" si="1"/>
        <v>3360</v>
      </c>
      <c r="I16" s="19">
        <f t="shared" si="1"/>
        <v>3840</v>
      </c>
      <c r="J16" s="19">
        <f t="shared" si="1"/>
        <v>4320</v>
      </c>
      <c r="K16" s="19">
        <f t="shared" si="1"/>
        <v>4800</v>
      </c>
      <c r="L16" s="19">
        <f t="shared" si="1"/>
        <v>5280</v>
      </c>
      <c r="M16" s="19">
        <f t="shared" si="1"/>
        <v>5760</v>
      </c>
      <c r="N16" s="19">
        <f t="shared" si="1"/>
        <v>6240</v>
      </c>
      <c r="O16" s="19">
        <f t="shared" si="1"/>
        <v>6720</v>
      </c>
      <c r="P16" s="19">
        <f t="shared" si="1"/>
        <v>7200</v>
      </c>
      <c r="Q16" s="19">
        <f t="shared" si="1"/>
        <v>7680</v>
      </c>
      <c r="R16" s="19">
        <f t="shared" si="2"/>
        <v>8160</v>
      </c>
      <c r="S16" s="19">
        <f t="shared" si="2"/>
        <v>8640</v>
      </c>
      <c r="T16" s="19">
        <f t="shared" si="2"/>
        <v>9120</v>
      </c>
      <c r="U16" s="19">
        <f t="shared" si="2"/>
        <v>9600</v>
      </c>
      <c r="V16" s="19">
        <f t="shared" si="2"/>
        <v>10080</v>
      </c>
      <c r="W16" s="35"/>
    </row>
    <row r="17" spans="1:23" ht="12.75">
      <c r="A17" s="21">
        <v>11</v>
      </c>
      <c r="B17" s="19">
        <f t="shared" si="0"/>
        <v>528</v>
      </c>
      <c r="C17" s="19">
        <f t="shared" si="1"/>
        <v>1056</v>
      </c>
      <c r="D17" s="19">
        <f t="shared" si="1"/>
        <v>1584</v>
      </c>
      <c r="E17" s="19">
        <f t="shared" si="1"/>
        <v>2112</v>
      </c>
      <c r="F17" s="19">
        <f t="shared" si="1"/>
        <v>2640</v>
      </c>
      <c r="G17" s="19">
        <f t="shared" si="1"/>
        <v>3168</v>
      </c>
      <c r="H17" s="19">
        <f t="shared" si="1"/>
        <v>3696</v>
      </c>
      <c r="I17" s="19">
        <f t="shared" si="1"/>
        <v>4224</v>
      </c>
      <c r="J17" s="19">
        <f t="shared" si="1"/>
        <v>4752</v>
      </c>
      <c r="K17" s="19">
        <f t="shared" si="1"/>
        <v>5280</v>
      </c>
      <c r="L17" s="19">
        <f t="shared" si="1"/>
        <v>5808</v>
      </c>
      <c r="M17" s="19">
        <f t="shared" si="1"/>
        <v>6336</v>
      </c>
      <c r="N17" s="19">
        <f t="shared" si="1"/>
        <v>6864</v>
      </c>
      <c r="O17" s="19">
        <f t="shared" si="1"/>
        <v>7392</v>
      </c>
      <c r="P17" s="19">
        <f t="shared" si="1"/>
        <v>7920</v>
      </c>
      <c r="Q17" s="19">
        <f t="shared" si="1"/>
        <v>8448</v>
      </c>
      <c r="R17" s="19">
        <f t="shared" si="2"/>
        <v>8976</v>
      </c>
      <c r="S17" s="19">
        <f t="shared" si="2"/>
        <v>9504</v>
      </c>
      <c r="T17" s="19">
        <f t="shared" si="2"/>
        <v>10032</v>
      </c>
      <c r="U17" s="19">
        <f t="shared" si="2"/>
        <v>10560</v>
      </c>
      <c r="V17" s="19">
        <f t="shared" si="2"/>
        <v>11088</v>
      </c>
      <c r="W17" s="35"/>
    </row>
    <row r="18" spans="1:23" ht="12.75">
      <c r="A18" s="21">
        <v>12</v>
      </c>
      <c r="B18" s="19">
        <f t="shared" si="0"/>
        <v>576</v>
      </c>
      <c r="C18" s="19">
        <f t="shared" si="1"/>
        <v>1152</v>
      </c>
      <c r="D18" s="19">
        <f t="shared" si="1"/>
        <v>1728</v>
      </c>
      <c r="E18" s="19">
        <f t="shared" si="1"/>
        <v>2304</v>
      </c>
      <c r="F18" s="19">
        <f t="shared" si="1"/>
        <v>2880</v>
      </c>
      <c r="G18" s="19">
        <f t="shared" si="1"/>
        <v>3456</v>
      </c>
      <c r="H18" s="19">
        <f t="shared" si="1"/>
        <v>4032</v>
      </c>
      <c r="I18" s="19">
        <f t="shared" si="1"/>
        <v>4608</v>
      </c>
      <c r="J18" s="19">
        <f t="shared" si="1"/>
        <v>5184</v>
      </c>
      <c r="K18" s="19">
        <f t="shared" si="1"/>
        <v>5760</v>
      </c>
      <c r="L18" s="19">
        <f t="shared" si="1"/>
        <v>6336</v>
      </c>
      <c r="M18" s="19">
        <f t="shared" si="1"/>
        <v>6912</v>
      </c>
      <c r="N18" s="19">
        <f t="shared" si="1"/>
        <v>7488</v>
      </c>
      <c r="O18" s="19">
        <f t="shared" si="1"/>
        <v>8064</v>
      </c>
      <c r="P18" s="19">
        <f t="shared" si="1"/>
        <v>8640</v>
      </c>
      <c r="Q18" s="19">
        <f t="shared" si="1"/>
        <v>9216</v>
      </c>
      <c r="R18" s="19">
        <f t="shared" si="2"/>
        <v>9792</v>
      </c>
      <c r="S18" s="19">
        <f t="shared" si="2"/>
        <v>10368</v>
      </c>
      <c r="T18" s="19">
        <f t="shared" si="2"/>
        <v>10944</v>
      </c>
      <c r="U18" s="19">
        <f t="shared" si="2"/>
        <v>11520</v>
      </c>
      <c r="V18" s="19">
        <f t="shared" si="2"/>
        <v>12096</v>
      </c>
      <c r="W18" s="35"/>
    </row>
    <row r="19" spans="1:23" ht="12.75">
      <c r="A19" s="21">
        <v>13</v>
      </c>
      <c r="B19" s="19">
        <f t="shared" si="0"/>
        <v>624</v>
      </c>
      <c r="C19" s="19">
        <f t="shared" si="1"/>
        <v>1248</v>
      </c>
      <c r="D19" s="19">
        <f t="shared" si="1"/>
        <v>1872</v>
      </c>
      <c r="E19" s="19">
        <f t="shared" si="1"/>
        <v>2496</v>
      </c>
      <c r="F19" s="19">
        <f t="shared" si="1"/>
        <v>3120</v>
      </c>
      <c r="G19" s="19">
        <f t="shared" si="1"/>
        <v>3744</v>
      </c>
      <c r="H19" s="19">
        <f t="shared" si="1"/>
        <v>4368</v>
      </c>
      <c r="I19" s="19">
        <f t="shared" si="1"/>
        <v>4992</v>
      </c>
      <c r="J19" s="19">
        <f t="shared" si="1"/>
        <v>5616</v>
      </c>
      <c r="K19" s="19">
        <f t="shared" si="1"/>
        <v>6240</v>
      </c>
      <c r="L19" s="19">
        <f t="shared" si="1"/>
        <v>6864</v>
      </c>
      <c r="M19" s="19">
        <f t="shared" si="1"/>
        <v>7488</v>
      </c>
      <c r="N19" s="19">
        <f t="shared" si="1"/>
        <v>8112</v>
      </c>
      <c r="O19" s="19">
        <f t="shared" si="1"/>
        <v>8736</v>
      </c>
      <c r="P19" s="19">
        <f t="shared" si="1"/>
        <v>9360</v>
      </c>
      <c r="Q19" s="19">
        <f t="shared" si="1"/>
        <v>9984</v>
      </c>
      <c r="R19" s="19">
        <f t="shared" si="2"/>
        <v>10608</v>
      </c>
      <c r="S19" s="19">
        <f t="shared" si="2"/>
        <v>11232</v>
      </c>
      <c r="T19" s="19">
        <f t="shared" si="2"/>
        <v>11856</v>
      </c>
      <c r="U19" s="19">
        <f t="shared" si="2"/>
        <v>12480</v>
      </c>
      <c r="V19" s="19">
        <f t="shared" si="2"/>
        <v>13104</v>
      </c>
      <c r="W19" s="35"/>
    </row>
    <row r="20" spans="1:23" ht="12.75">
      <c r="A20" s="21">
        <v>14</v>
      </c>
      <c r="B20" s="19"/>
      <c r="C20" s="19">
        <f>48*($A20*B$12+7)</f>
        <v>1008</v>
      </c>
      <c r="D20" s="19">
        <f aca="true" t="shared" si="3" ref="D20:Q20">48*($A20*C$12+7)</f>
        <v>1680</v>
      </c>
      <c r="E20" s="19">
        <f t="shared" si="3"/>
        <v>2352</v>
      </c>
      <c r="F20" s="19">
        <f t="shared" si="3"/>
        <v>3024</v>
      </c>
      <c r="G20" s="19">
        <f t="shared" si="3"/>
        <v>3696</v>
      </c>
      <c r="H20" s="19">
        <f t="shared" si="3"/>
        <v>4368</v>
      </c>
      <c r="I20" s="19">
        <f t="shared" si="3"/>
        <v>5040</v>
      </c>
      <c r="J20" s="19">
        <f t="shared" si="3"/>
        <v>5712</v>
      </c>
      <c r="K20" s="19">
        <f t="shared" si="3"/>
        <v>6384</v>
      </c>
      <c r="L20" s="19">
        <f t="shared" si="3"/>
        <v>7056</v>
      </c>
      <c r="M20" s="19">
        <f t="shared" si="3"/>
        <v>7728</v>
      </c>
      <c r="N20" s="19">
        <f t="shared" si="3"/>
        <v>8400</v>
      </c>
      <c r="O20" s="19">
        <f t="shared" si="3"/>
        <v>9072</v>
      </c>
      <c r="P20" s="19">
        <f t="shared" si="3"/>
        <v>9744</v>
      </c>
      <c r="Q20" s="19">
        <f t="shared" si="3"/>
        <v>10416</v>
      </c>
      <c r="R20" s="19">
        <f>48*($A20*Q$12+7)</f>
        <v>11088</v>
      </c>
      <c r="S20" s="19">
        <f>48*($A20*R$12+7)</f>
        <v>11760</v>
      </c>
      <c r="T20" s="19">
        <f>48*($A20*S$12+7)</f>
        <v>12432</v>
      </c>
      <c r="U20" s="19">
        <f>48*($A20*T$12+7)</f>
        <v>13104</v>
      </c>
      <c r="V20" s="19">
        <f>48*($A20*U$12+7)</f>
        <v>13776</v>
      </c>
      <c r="W20" s="35"/>
    </row>
    <row r="21" spans="1:23" ht="12.75">
      <c r="A21" s="21">
        <v>14</v>
      </c>
      <c r="B21" s="19">
        <f>48*$A21*B$12</f>
        <v>672</v>
      </c>
      <c r="C21" s="19">
        <f t="shared" si="1"/>
        <v>1344</v>
      </c>
      <c r="D21" s="19">
        <f t="shared" si="1"/>
        <v>2016</v>
      </c>
      <c r="E21" s="19">
        <f t="shared" si="1"/>
        <v>2688</v>
      </c>
      <c r="F21" s="19">
        <f t="shared" si="1"/>
        <v>3360</v>
      </c>
      <c r="G21" s="19">
        <f t="shared" si="1"/>
        <v>4032</v>
      </c>
      <c r="H21" s="19">
        <f t="shared" si="1"/>
        <v>4704</v>
      </c>
      <c r="I21" s="19">
        <f t="shared" si="1"/>
        <v>5376</v>
      </c>
      <c r="J21" s="19">
        <f t="shared" si="1"/>
        <v>6048</v>
      </c>
      <c r="K21" s="19">
        <f t="shared" si="1"/>
        <v>6720</v>
      </c>
      <c r="L21" s="19">
        <f t="shared" si="1"/>
        <v>7392</v>
      </c>
      <c r="M21" s="19">
        <f t="shared" si="1"/>
        <v>8064</v>
      </c>
      <c r="N21" s="19">
        <f t="shared" si="1"/>
        <v>8736</v>
      </c>
      <c r="O21" s="19">
        <f t="shared" si="1"/>
        <v>9408</v>
      </c>
      <c r="P21" s="19">
        <f t="shared" si="1"/>
        <v>10080</v>
      </c>
      <c r="Q21" s="19">
        <f t="shared" si="1"/>
        <v>10752</v>
      </c>
      <c r="R21" s="19">
        <f t="shared" si="2"/>
        <v>11424</v>
      </c>
      <c r="S21" s="19">
        <f t="shared" si="2"/>
        <v>12096</v>
      </c>
      <c r="T21" s="19">
        <f t="shared" si="2"/>
        <v>12768</v>
      </c>
      <c r="U21" s="19">
        <f t="shared" si="2"/>
        <v>13440</v>
      </c>
      <c r="V21" s="19">
        <f t="shared" si="2"/>
        <v>14112</v>
      </c>
      <c r="W21" s="35"/>
    </row>
    <row r="22" spans="1:23" ht="12.75">
      <c r="A22" s="21"/>
      <c r="B22" s="19"/>
      <c r="C22" s="19"/>
      <c r="D22" s="19"/>
      <c r="E22" s="19"/>
      <c r="F22" s="19"/>
      <c r="G22" s="19"/>
      <c r="H22" s="19"/>
      <c r="I22" s="19"/>
      <c r="J22" s="19"/>
      <c r="K22" s="19"/>
      <c r="L22" s="19"/>
      <c r="M22" s="19"/>
      <c r="N22" s="19"/>
      <c r="O22" s="19"/>
      <c r="P22" s="19"/>
      <c r="Q22" s="19"/>
      <c r="R22" s="19"/>
      <c r="S22" s="19"/>
      <c r="T22" s="19"/>
      <c r="U22" s="19"/>
      <c r="V22" s="19"/>
      <c r="W22" s="35"/>
    </row>
    <row r="23" spans="1:23" ht="12.75">
      <c r="A23" s="21">
        <v>15</v>
      </c>
      <c r="B23" s="19"/>
      <c r="C23" s="19">
        <f>48*($A23*B$12+7)</f>
        <v>1056</v>
      </c>
      <c r="D23" s="19">
        <f aca="true" t="shared" si="4" ref="D23:Q23">48*($A23*C$12+7)</f>
        <v>1776</v>
      </c>
      <c r="E23" s="19">
        <f t="shared" si="4"/>
        <v>2496</v>
      </c>
      <c r="F23" s="19">
        <f t="shared" si="4"/>
        <v>3216</v>
      </c>
      <c r="G23" s="19">
        <f t="shared" si="4"/>
        <v>3936</v>
      </c>
      <c r="H23" s="19">
        <f t="shared" si="4"/>
        <v>4656</v>
      </c>
      <c r="I23" s="19">
        <f t="shared" si="4"/>
        <v>5376</v>
      </c>
      <c r="J23" s="19">
        <f t="shared" si="4"/>
        <v>6096</v>
      </c>
      <c r="K23" s="19">
        <f t="shared" si="4"/>
        <v>6816</v>
      </c>
      <c r="L23" s="19">
        <f t="shared" si="4"/>
        <v>7536</v>
      </c>
      <c r="M23" s="19">
        <f t="shared" si="4"/>
        <v>8256</v>
      </c>
      <c r="N23" s="19">
        <f t="shared" si="4"/>
        <v>8976</v>
      </c>
      <c r="O23" s="19">
        <f t="shared" si="4"/>
        <v>9696</v>
      </c>
      <c r="P23" s="19">
        <f t="shared" si="4"/>
        <v>10416</v>
      </c>
      <c r="Q23" s="19">
        <f t="shared" si="4"/>
        <v>11136</v>
      </c>
      <c r="R23" s="19">
        <f>48*($A23*Q$12+7)</f>
        <v>11856</v>
      </c>
      <c r="S23" s="19">
        <f>48*($A23*R$12+7)</f>
        <v>12576</v>
      </c>
      <c r="T23" s="19">
        <f>48*($A23*S$12+7)</f>
        <v>13296</v>
      </c>
      <c r="U23" s="19">
        <f>48*($A23*T$12+7)</f>
        <v>14016</v>
      </c>
      <c r="V23" s="19">
        <f>48*($A23*U$12+7)</f>
        <v>14736</v>
      </c>
      <c r="W23" s="35"/>
    </row>
    <row r="24" spans="1:23" ht="12.75">
      <c r="A24" s="21">
        <v>15</v>
      </c>
      <c r="B24" s="19"/>
      <c r="C24" s="19">
        <f>48*($A24*B$12+8)</f>
        <v>1104</v>
      </c>
      <c r="D24" s="19">
        <f aca="true" t="shared" si="5" ref="D24:Q24">48*($A24*C$12+8)</f>
        <v>1824</v>
      </c>
      <c r="E24" s="19">
        <f t="shared" si="5"/>
        <v>2544</v>
      </c>
      <c r="F24" s="19">
        <f t="shared" si="5"/>
        <v>3264</v>
      </c>
      <c r="G24" s="19">
        <f t="shared" si="5"/>
        <v>3984</v>
      </c>
      <c r="H24" s="19">
        <f t="shared" si="5"/>
        <v>4704</v>
      </c>
      <c r="I24" s="19">
        <f t="shared" si="5"/>
        <v>5424</v>
      </c>
      <c r="J24" s="19">
        <f t="shared" si="5"/>
        <v>6144</v>
      </c>
      <c r="K24" s="19">
        <f t="shared" si="5"/>
        <v>6864</v>
      </c>
      <c r="L24" s="19">
        <f t="shared" si="5"/>
        <v>7584</v>
      </c>
      <c r="M24" s="19">
        <f t="shared" si="5"/>
        <v>8304</v>
      </c>
      <c r="N24" s="19">
        <f t="shared" si="5"/>
        <v>9024</v>
      </c>
      <c r="O24" s="19">
        <f t="shared" si="5"/>
        <v>9744</v>
      </c>
      <c r="P24" s="19">
        <f t="shared" si="5"/>
        <v>10464</v>
      </c>
      <c r="Q24" s="19">
        <f t="shared" si="5"/>
        <v>11184</v>
      </c>
      <c r="R24" s="19">
        <f>48*($A24*Q$12+8)</f>
        <v>11904</v>
      </c>
      <c r="S24" s="19">
        <f>48*($A24*R$12+8)</f>
        <v>12624</v>
      </c>
      <c r="T24" s="19">
        <f>48*($A24*S$12+8)</f>
        <v>13344</v>
      </c>
      <c r="U24" s="19">
        <f>48*($A24*T$12+8)</f>
        <v>14064</v>
      </c>
      <c r="V24" s="19">
        <f>48*($A24*U$12+8)</f>
        <v>14784</v>
      </c>
      <c r="W24" s="35"/>
    </row>
    <row r="25" spans="1:23" ht="12.75">
      <c r="A25" s="21">
        <v>15</v>
      </c>
      <c r="B25" s="19"/>
      <c r="C25" s="19"/>
      <c r="D25" s="19">
        <f>48*($A25*B$12+7+7)</f>
        <v>1392</v>
      </c>
      <c r="E25" s="19">
        <f aca="true" t="shared" si="6" ref="E25:Q25">48*($A25*C$12+7+7)</f>
        <v>2112</v>
      </c>
      <c r="F25" s="19">
        <f t="shared" si="6"/>
        <v>2832</v>
      </c>
      <c r="G25" s="19">
        <f t="shared" si="6"/>
        <v>3552</v>
      </c>
      <c r="H25" s="19">
        <f t="shared" si="6"/>
        <v>4272</v>
      </c>
      <c r="I25" s="19">
        <f t="shared" si="6"/>
        <v>4992</v>
      </c>
      <c r="J25" s="19">
        <f t="shared" si="6"/>
        <v>5712</v>
      </c>
      <c r="K25" s="19">
        <f t="shared" si="6"/>
        <v>6432</v>
      </c>
      <c r="L25" s="19">
        <f t="shared" si="6"/>
        <v>7152</v>
      </c>
      <c r="M25" s="19">
        <f t="shared" si="6"/>
        <v>7872</v>
      </c>
      <c r="N25" s="19">
        <f t="shared" si="6"/>
        <v>8592</v>
      </c>
      <c r="O25" s="19">
        <f t="shared" si="6"/>
        <v>9312</v>
      </c>
      <c r="P25" s="19">
        <f t="shared" si="6"/>
        <v>10032</v>
      </c>
      <c r="Q25" s="19">
        <f t="shared" si="6"/>
        <v>10752</v>
      </c>
      <c r="R25" s="19">
        <f>48*($A25*P$12+7+7)</f>
        <v>11472</v>
      </c>
      <c r="S25" s="19">
        <f>48*($A25*Q$12+7+7)</f>
        <v>12192</v>
      </c>
      <c r="T25" s="19">
        <f>48*($A25*R$12+7+7)</f>
        <v>12912</v>
      </c>
      <c r="U25" s="19">
        <f>48*($A25*S$12+7+7)</f>
        <v>13632</v>
      </c>
      <c r="V25" s="19">
        <f>48*($A25*T$12+7+7)</f>
        <v>14352</v>
      </c>
      <c r="W25" s="35"/>
    </row>
    <row r="26" spans="1:23" ht="12.75">
      <c r="A26" s="21">
        <v>15</v>
      </c>
      <c r="B26" s="19"/>
      <c r="C26" s="19"/>
      <c r="D26" s="19">
        <f>48*($A26*B$12+8+7)</f>
        <v>1440</v>
      </c>
      <c r="E26" s="19">
        <f aca="true" t="shared" si="7" ref="E26:Q26">48*($A26*C$12+8+7)</f>
        <v>2160</v>
      </c>
      <c r="F26" s="19">
        <f t="shared" si="7"/>
        <v>2880</v>
      </c>
      <c r="G26" s="19">
        <f t="shared" si="7"/>
        <v>3600</v>
      </c>
      <c r="H26" s="19">
        <f t="shared" si="7"/>
        <v>4320</v>
      </c>
      <c r="I26" s="19">
        <f t="shared" si="7"/>
        <v>5040</v>
      </c>
      <c r="J26" s="19">
        <f t="shared" si="7"/>
        <v>5760</v>
      </c>
      <c r="K26" s="19">
        <f t="shared" si="7"/>
        <v>6480</v>
      </c>
      <c r="L26" s="19">
        <f t="shared" si="7"/>
        <v>7200</v>
      </c>
      <c r="M26" s="19">
        <f t="shared" si="7"/>
        <v>7920</v>
      </c>
      <c r="N26" s="19">
        <f t="shared" si="7"/>
        <v>8640</v>
      </c>
      <c r="O26" s="19">
        <f t="shared" si="7"/>
        <v>9360</v>
      </c>
      <c r="P26" s="19">
        <f t="shared" si="7"/>
        <v>10080</v>
      </c>
      <c r="Q26" s="19">
        <f t="shared" si="7"/>
        <v>10800</v>
      </c>
      <c r="R26" s="19">
        <f>48*($A26*P$12+8+7)</f>
        <v>11520</v>
      </c>
      <c r="S26" s="19">
        <f>48*($A26*Q$12+8+7)</f>
        <v>12240</v>
      </c>
      <c r="T26" s="19">
        <f>48*($A26*R$12+8+7)</f>
        <v>12960</v>
      </c>
      <c r="U26" s="19">
        <f>48*($A26*S$12+8+7)</f>
        <v>13680</v>
      </c>
      <c r="V26" s="19">
        <f>48*($A26*T$12+8+7)</f>
        <v>14400</v>
      </c>
      <c r="W26" s="35"/>
    </row>
    <row r="27" spans="1:23" ht="12.75">
      <c r="A27" s="21">
        <v>15</v>
      </c>
      <c r="B27" s="19">
        <f>48*$A27*B$12</f>
        <v>720</v>
      </c>
      <c r="C27" s="19">
        <f t="shared" si="1"/>
        <v>1440</v>
      </c>
      <c r="D27" s="19">
        <f t="shared" si="1"/>
        <v>2160</v>
      </c>
      <c r="E27" s="19">
        <f t="shared" si="1"/>
        <v>2880</v>
      </c>
      <c r="F27" s="19">
        <f t="shared" si="1"/>
        <v>3600</v>
      </c>
      <c r="G27" s="19">
        <f t="shared" si="1"/>
        <v>4320</v>
      </c>
      <c r="H27" s="19">
        <f t="shared" si="1"/>
        <v>5040</v>
      </c>
      <c r="I27" s="19">
        <f t="shared" si="1"/>
        <v>5760</v>
      </c>
      <c r="J27" s="19">
        <f t="shared" si="1"/>
        <v>6480</v>
      </c>
      <c r="K27" s="19">
        <f t="shared" si="1"/>
        <v>7200</v>
      </c>
      <c r="L27" s="19">
        <f t="shared" si="1"/>
        <v>7920</v>
      </c>
      <c r="M27" s="19">
        <f t="shared" si="1"/>
        <v>8640</v>
      </c>
      <c r="N27" s="19">
        <f t="shared" si="1"/>
        <v>9360</v>
      </c>
      <c r="O27" s="19">
        <f t="shared" si="1"/>
        <v>10080</v>
      </c>
      <c r="P27" s="19">
        <f t="shared" si="1"/>
        <v>10800</v>
      </c>
      <c r="Q27" s="19">
        <f t="shared" si="1"/>
        <v>11520</v>
      </c>
      <c r="R27" s="19">
        <f t="shared" si="2"/>
        <v>12240</v>
      </c>
      <c r="S27" s="19">
        <f t="shared" si="2"/>
        <v>12960</v>
      </c>
      <c r="T27" s="19">
        <f t="shared" si="2"/>
        <v>13680</v>
      </c>
      <c r="U27" s="19">
        <f t="shared" si="2"/>
        <v>14400</v>
      </c>
      <c r="V27" s="19">
        <f t="shared" si="2"/>
        <v>15120</v>
      </c>
      <c r="W27" s="35"/>
    </row>
    <row r="28" spans="1:23" ht="12.75">
      <c r="A28" s="21"/>
      <c r="B28" s="19"/>
      <c r="C28" s="19"/>
      <c r="D28" s="19"/>
      <c r="E28" s="19"/>
      <c r="F28" s="19"/>
      <c r="G28" s="19"/>
      <c r="H28" s="19"/>
      <c r="I28" s="19"/>
      <c r="J28" s="19"/>
      <c r="K28" s="19"/>
      <c r="L28" s="19"/>
      <c r="M28" s="19"/>
      <c r="N28" s="19"/>
      <c r="O28" s="19"/>
      <c r="P28" s="19"/>
      <c r="Q28" s="19"/>
      <c r="R28" s="19"/>
      <c r="S28" s="19"/>
      <c r="T28" s="19"/>
      <c r="U28" s="19"/>
      <c r="V28" s="19"/>
      <c r="W28" s="35"/>
    </row>
    <row r="29" spans="1:23" ht="12.75">
      <c r="A29" s="21">
        <v>16</v>
      </c>
      <c r="B29" s="19"/>
      <c r="C29" s="19">
        <f>48*($A29*B$12+7)</f>
        <v>1104</v>
      </c>
      <c r="D29" s="19">
        <f aca="true" t="shared" si="8" ref="D29:Q29">48*($A29*C$12+7)</f>
        <v>1872</v>
      </c>
      <c r="E29" s="19">
        <f t="shared" si="8"/>
        <v>2640</v>
      </c>
      <c r="F29" s="19">
        <f t="shared" si="8"/>
        <v>3408</v>
      </c>
      <c r="G29" s="19">
        <f t="shared" si="8"/>
        <v>4176</v>
      </c>
      <c r="H29" s="19">
        <f t="shared" si="8"/>
        <v>4944</v>
      </c>
      <c r="I29" s="19">
        <f t="shared" si="8"/>
        <v>5712</v>
      </c>
      <c r="J29" s="19">
        <f t="shared" si="8"/>
        <v>6480</v>
      </c>
      <c r="K29" s="19">
        <f t="shared" si="8"/>
        <v>7248</v>
      </c>
      <c r="L29" s="19">
        <f t="shared" si="8"/>
        <v>8016</v>
      </c>
      <c r="M29" s="19">
        <f t="shared" si="8"/>
        <v>8784</v>
      </c>
      <c r="N29" s="19">
        <f t="shared" si="8"/>
        <v>9552</v>
      </c>
      <c r="O29" s="19">
        <f t="shared" si="8"/>
        <v>10320</v>
      </c>
      <c r="P29" s="19">
        <f t="shared" si="8"/>
        <v>11088</v>
      </c>
      <c r="Q29" s="19">
        <f t="shared" si="8"/>
        <v>11856</v>
      </c>
      <c r="R29" s="19">
        <f>48*($A29*Q$12+7)</f>
        <v>12624</v>
      </c>
      <c r="S29" s="19">
        <f>48*($A29*R$12+7)</f>
        <v>13392</v>
      </c>
      <c r="T29" s="19">
        <f>48*($A29*S$12+7)</f>
        <v>14160</v>
      </c>
      <c r="U29" s="19">
        <f>48*($A29*T$12+7)</f>
        <v>14928</v>
      </c>
      <c r="V29" s="19">
        <f>48*($A29*U$12+7)</f>
        <v>15696</v>
      </c>
      <c r="W29" s="35"/>
    </row>
    <row r="30" spans="1:23" ht="12.75">
      <c r="A30" s="21">
        <v>16</v>
      </c>
      <c r="B30" s="19"/>
      <c r="C30" s="19">
        <f>48*($A30*B$12+8)</f>
        <v>1152</v>
      </c>
      <c r="D30" s="19">
        <f aca="true" t="shared" si="9" ref="D30:Q30">48*($A30*C$12+8)</f>
        <v>1920</v>
      </c>
      <c r="E30" s="19">
        <f t="shared" si="9"/>
        <v>2688</v>
      </c>
      <c r="F30" s="19">
        <f t="shared" si="9"/>
        <v>3456</v>
      </c>
      <c r="G30" s="19">
        <f t="shared" si="9"/>
        <v>4224</v>
      </c>
      <c r="H30" s="19">
        <f t="shared" si="9"/>
        <v>4992</v>
      </c>
      <c r="I30" s="19">
        <f t="shared" si="9"/>
        <v>5760</v>
      </c>
      <c r="J30" s="19">
        <f t="shared" si="9"/>
        <v>6528</v>
      </c>
      <c r="K30" s="19">
        <f t="shared" si="9"/>
        <v>7296</v>
      </c>
      <c r="L30" s="19">
        <f t="shared" si="9"/>
        <v>8064</v>
      </c>
      <c r="M30" s="19">
        <f t="shared" si="9"/>
        <v>8832</v>
      </c>
      <c r="N30" s="19">
        <f t="shared" si="9"/>
        <v>9600</v>
      </c>
      <c r="O30" s="19">
        <f t="shared" si="9"/>
        <v>10368</v>
      </c>
      <c r="P30" s="19">
        <f t="shared" si="9"/>
        <v>11136</v>
      </c>
      <c r="Q30" s="19">
        <f t="shared" si="9"/>
        <v>11904</v>
      </c>
      <c r="R30" s="19">
        <f>48*($A30*Q$12+8)</f>
        <v>12672</v>
      </c>
      <c r="S30" s="19">
        <f>48*($A30*R$12+8)</f>
        <v>13440</v>
      </c>
      <c r="T30" s="19">
        <f>48*($A30*S$12+8)</f>
        <v>14208</v>
      </c>
      <c r="U30" s="19">
        <f>48*($A30*T$12+8)</f>
        <v>14976</v>
      </c>
      <c r="V30" s="19">
        <f>48*($A30*U$12+8)</f>
        <v>15744</v>
      </c>
      <c r="W30" s="35"/>
    </row>
    <row r="31" spans="1:23" ht="12.75">
      <c r="A31" s="21">
        <v>16</v>
      </c>
      <c r="B31" s="19"/>
      <c r="C31" s="19">
        <f>48*($A31*B$12+9)</f>
        <v>1200</v>
      </c>
      <c r="D31" s="19">
        <f aca="true" t="shared" si="10" ref="D31:Q31">48*($A31*C$12+9)</f>
        <v>1968</v>
      </c>
      <c r="E31" s="19">
        <f t="shared" si="10"/>
        <v>2736</v>
      </c>
      <c r="F31" s="19">
        <f t="shared" si="10"/>
        <v>3504</v>
      </c>
      <c r="G31" s="19">
        <f t="shared" si="10"/>
        <v>4272</v>
      </c>
      <c r="H31" s="19">
        <f t="shared" si="10"/>
        <v>5040</v>
      </c>
      <c r="I31" s="19">
        <f t="shared" si="10"/>
        <v>5808</v>
      </c>
      <c r="J31" s="19">
        <f t="shared" si="10"/>
        <v>6576</v>
      </c>
      <c r="K31" s="19">
        <f t="shared" si="10"/>
        <v>7344</v>
      </c>
      <c r="L31" s="19">
        <f t="shared" si="10"/>
        <v>8112</v>
      </c>
      <c r="M31" s="19">
        <f t="shared" si="10"/>
        <v>8880</v>
      </c>
      <c r="N31" s="19">
        <f t="shared" si="10"/>
        <v>9648</v>
      </c>
      <c r="O31" s="19">
        <f t="shared" si="10"/>
        <v>10416</v>
      </c>
      <c r="P31" s="19">
        <f t="shared" si="10"/>
        <v>11184</v>
      </c>
      <c r="Q31" s="19">
        <f t="shared" si="10"/>
        <v>11952</v>
      </c>
      <c r="R31" s="19">
        <f>48*($A31*Q$12+9)</f>
        <v>12720</v>
      </c>
      <c r="S31" s="19">
        <f>48*($A31*R$12+9)</f>
        <v>13488</v>
      </c>
      <c r="T31" s="19">
        <f>48*($A31*S$12+9)</f>
        <v>14256</v>
      </c>
      <c r="U31" s="19">
        <f>48*($A31*T$12+9)</f>
        <v>15024</v>
      </c>
      <c r="V31" s="19">
        <f>48*($A31*U$12+9)</f>
        <v>15792</v>
      </c>
      <c r="W31" s="35"/>
    </row>
    <row r="32" spans="1:23" ht="12.75">
      <c r="A32" s="21">
        <v>16</v>
      </c>
      <c r="B32" s="19"/>
      <c r="C32" s="19"/>
      <c r="D32" s="19">
        <f>48*($A32*B$12+7+7)</f>
        <v>1440</v>
      </c>
      <c r="E32" s="19">
        <f aca="true" t="shared" si="11" ref="E32:Q32">48*($A32*C$12+7+7)</f>
        <v>2208</v>
      </c>
      <c r="F32" s="19">
        <f t="shared" si="11"/>
        <v>2976</v>
      </c>
      <c r="G32" s="19">
        <f t="shared" si="11"/>
        <v>3744</v>
      </c>
      <c r="H32" s="19">
        <f t="shared" si="11"/>
        <v>4512</v>
      </c>
      <c r="I32" s="19">
        <f t="shared" si="11"/>
        <v>5280</v>
      </c>
      <c r="J32" s="19">
        <f t="shared" si="11"/>
        <v>6048</v>
      </c>
      <c r="K32" s="19">
        <f t="shared" si="11"/>
        <v>6816</v>
      </c>
      <c r="L32" s="19">
        <f t="shared" si="11"/>
        <v>7584</v>
      </c>
      <c r="M32" s="19">
        <f t="shared" si="11"/>
        <v>8352</v>
      </c>
      <c r="N32" s="19">
        <f t="shared" si="11"/>
        <v>9120</v>
      </c>
      <c r="O32" s="19">
        <f t="shared" si="11"/>
        <v>9888</v>
      </c>
      <c r="P32" s="19">
        <f t="shared" si="11"/>
        <v>10656</v>
      </c>
      <c r="Q32" s="19">
        <f t="shared" si="11"/>
        <v>11424</v>
      </c>
      <c r="R32" s="19">
        <f>48*($A32*P$12+7+7)</f>
        <v>12192</v>
      </c>
      <c r="S32" s="19">
        <f>48*($A32*Q$12+7+7)</f>
        <v>12960</v>
      </c>
      <c r="T32" s="19">
        <f>48*($A32*R$12+7+7)</f>
        <v>13728</v>
      </c>
      <c r="U32" s="19">
        <f>48*($A32*S$12+7+7)</f>
        <v>14496</v>
      </c>
      <c r="V32" s="19">
        <f>48*($A32*T$12+7+7)</f>
        <v>15264</v>
      </c>
      <c r="W32" s="35"/>
    </row>
    <row r="33" spans="1:23" ht="12.75">
      <c r="A33" s="21">
        <v>16</v>
      </c>
      <c r="B33" s="19"/>
      <c r="C33" s="19"/>
      <c r="D33" s="19">
        <f>48*($A33*B$12+8+7)</f>
        <v>1488</v>
      </c>
      <c r="E33" s="19">
        <f aca="true" t="shared" si="12" ref="E33:Q33">48*($A33*C$12+8+7)</f>
        <v>2256</v>
      </c>
      <c r="F33" s="19">
        <f t="shared" si="12"/>
        <v>3024</v>
      </c>
      <c r="G33" s="19">
        <f t="shared" si="12"/>
        <v>3792</v>
      </c>
      <c r="H33" s="19">
        <f t="shared" si="12"/>
        <v>4560</v>
      </c>
      <c r="I33" s="19">
        <f t="shared" si="12"/>
        <v>5328</v>
      </c>
      <c r="J33" s="19">
        <f t="shared" si="12"/>
        <v>6096</v>
      </c>
      <c r="K33" s="19">
        <f t="shared" si="12"/>
        <v>6864</v>
      </c>
      <c r="L33" s="19">
        <f t="shared" si="12"/>
        <v>7632</v>
      </c>
      <c r="M33" s="19">
        <f t="shared" si="12"/>
        <v>8400</v>
      </c>
      <c r="N33" s="19">
        <f t="shared" si="12"/>
        <v>9168</v>
      </c>
      <c r="O33" s="19">
        <f t="shared" si="12"/>
        <v>9936</v>
      </c>
      <c r="P33" s="19">
        <f t="shared" si="12"/>
        <v>10704</v>
      </c>
      <c r="Q33" s="19">
        <f t="shared" si="12"/>
        <v>11472</v>
      </c>
      <c r="R33" s="19">
        <f>48*($A33*P$12+8+7)</f>
        <v>12240</v>
      </c>
      <c r="S33" s="19">
        <f>48*($A33*Q$12+8+7)</f>
        <v>13008</v>
      </c>
      <c r="T33" s="19">
        <f>48*($A33*R$12+8+7)</f>
        <v>13776</v>
      </c>
      <c r="U33" s="19">
        <f>48*($A33*S$12+8+7)</f>
        <v>14544</v>
      </c>
      <c r="V33" s="19">
        <f>48*($A33*T$12+8+7)</f>
        <v>15312</v>
      </c>
      <c r="W33" s="35"/>
    </row>
    <row r="34" spans="1:23" ht="12.75">
      <c r="A34" s="21">
        <v>16</v>
      </c>
      <c r="B34" s="19"/>
      <c r="C34" s="19"/>
      <c r="D34" s="19">
        <f>48*($A34*B$12+9+7)</f>
        <v>1536</v>
      </c>
      <c r="E34" s="19">
        <f aca="true" t="shared" si="13" ref="E34:Q34">48*($A34*C$12+9+7)</f>
        <v>2304</v>
      </c>
      <c r="F34" s="19">
        <f t="shared" si="13"/>
        <v>3072</v>
      </c>
      <c r="G34" s="19">
        <f t="shared" si="13"/>
        <v>3840</v>
      </c>
      <c r="H34" s="19">
        <f t="shared" si="13"/>
        <v>4608</v>
      </c>
      <c r="I34" s="19">
        <f t="shared" si="13"/>
        <v>5376</v>
      </c>
      <c r="J34" s="19">
        <f t="shared" si="13"/>
        <v>6144</v>
      </c>
      <c r="K34" s="19">
        <f t="shared" si="13"/>
        <v>6912</v>
      </c>
      <c r="L34" s="19">
        <f t="shared" si="13"/>
        <v>7680</v>
      </c>
      <c r="M34" s="19">
        <f t="shared" si="13"/>
        <v>8448</v>
      </c>
      <c r="N34" s="19">
        <f t="shared" si="13"/>
        <v>9216</v>
      </c>
      <c r="O34" s="19">
        <f t="shared" si="13"/>
        <v>9984</v>
      </c>
      <c r="P34" s="19">
        <f t="shared" si="13"/>
        <v>10752</v>
      </c>
      <c r="Q34" s="19">
        <f t="shared" si="13"/>
        <v>11520</v>
      </c>
      <c r="R34" s="19">
        <f>48*($A34*P$12+9+7)</f>
        <v>12288</v>
      </c>
      <c r="S34" s="19">
        <f>48*($A34*Q$12+9+7)</f>
        <v>13056</v>
      </c>
      <c r="T34" s="19">
        <f>48*($A34*R$12+9+7)</f>
        <v>13824</v>
      </c>
      <c r="U34" s="19">
        <f>48*($A34*S$12+9+7)</f>
        <v>14592</v>
      </c>
      <c r="V34" s="19">
        <f>48*($A34*T$12+9+7)</f>
        <v>15360</v>
      </c>
      <c r="W34" s="35"/>
    </row>
    <row r="35" spans="1:23" ht="12.75">
      <c r="A35" s="21">
        <v>16</v>
      </c>
      <c r="B35" s="19"/>
      <c r="C35" s="19"/>
      <c r="D35" s="19">
        <f>48*($A35*B$12+9+8)</f>
        <v>1584</v>
      </c>
      <c r="E35" s="19">
        <f aca="true" t="shared" si="14" ref="E35:Q35">48*($A35*C$12+9+8)</f>
        <v>2352</v>
      </c>
      <c r="F35" s="19">
        <f t="shared" si="14"/>
        <v>3120</v>
      </c>
      <c r="G35" s="19">
        <f t="shared" si="14"/>
        <v>3888</v>
      </c>
      <c r="H35" s="19">
        <f t="shared" si="14"/>
        <v>4656</v>
      </c>
      <c r="I35" s="19">
        <f t="shared" si="14"/>
        <v>5424</v>
      </c>
      <c r="J35" s="19">
        <f t="shared" si="14"/>
        <v>6192</v>
      </c>
      <c r="K35" s="19">
        <f t="shared" si="14"/>
        <v>6960</v>
      </c>
      <c r="L35" s="19">
        <f t="shared" si="14"/>
        <v>7728</v>
      </c>
      <c r="M35" s="19">
        <f t="shared" si="14"/>
        <v>8496</v>
      </c>
      <c r="N35" s="19">
        <f t="shared" si="14"/>
        <v>9264</v>
      </c>
      <c r="O35" s="19">
        <f t="shared" si="14"/>
        <v>10032</v>
      </c>
      <c r="P35" s="19">
        <f t="shared" si="14"/>
        <v>10800</v>
      </c>
      <c r="Q35" s="19">
        <f t="shared" si="14"/>
        <v>11568</v>
      </c>
      <c r="R35" s="19">
        <f>48*($A35*P$12+9+8)</f>
        <v>12336</v>
      </c>
      <c r="S35" s="19">
        <f>48*($A35*Q$12+9+8)</f>
        <v>13104</v>
      </c>
      <c r="T35" s="19">
        <f>48*($A35*R$12+9+8)</f>
        <v>13872</v>
      </c>
      <c r="U35" s="19">
        <f>48*($A35*S$12+9+8)</f>
        <v>14640</v>
      </c>
      <c r="V35" s="19">
        <f>48*($A35*T$12+9+8)</f>
        <v>15408</v>
      </c>
      <c r="W35" s="35"/>
    </row>
    <row r="36" spans="1:23" ht="12.75">
      <c r="A36" s="21">
        <v>16</v>
      </c>
      <c r="B36" s="19"/>
      <c r="C36" s="19"/>
      <c r="D36" s="19">
        <f>48*($A36*B$12+9+9)</f>
        <v>1632</v>
      </c>
      <c r="E36" s="19">
        <f aca="true" t="shared" si="15" ref="E36:Q36">48*($A36*C$12+9+9)</f>
        <v>2400</v>
      </c>
      <c r="F36" s="19">
        <f t="shared" si="15"/>
        <v>3168</v>
      </c>
      <c r="G36" s="19">
        <f t="shared" si="15"/>
        <v>3936</v>
      </c>
      <c r="H36" s="19">
        <f t="shared" si="15"/>
        <v>4704</v>
      </c>
      <c r="I36" s="19">
        <f t="shared" si="15"/>
        <v>5472</v>
      </c>
      <c r="J36" s="19">
        <f t="shared" si="15"/>
        <v>6240</v>
      </c>
      <c r="K36" s="19">
        <f t="shared" si="15"/>
        <v>7008</v>
      </c>
      <c r="L36" s="19">
        <f t="shared" si="15"/>
        <v>7776</v>
      </c>
      <c r="M36" s="19">
        <f t="shared" si="15"/>
        <v>8544</v>
      </c>
      <c r="N36" s="19">
        <f t="shared" si="15"/>
        <v>9312</v>
      </c>
      <c r="O36" s="19">
        <f t="shared" si="15"/>
        <v>10080</v>
      </c>
      <c r="P36" s="19">
        <f t="shared" si="15"/>
        <v>10848</v>
      </c>
      <c r="Q36" s="19">
        <f t="shared" si="15"/>
        <v>11616</v>
      </c>
      <c r="R36" s="19">
        <f>48*($A36*P$12+9+9)</f>
        <v>12384</v>
      </c>
      <c r="S36" s="19">
        <f>48*($A36*Q$12+9+9)</f>
        <v>13152</v>
      </c>
      <c r="T36" s="19">
        <f>48*($A36*R$12+9+9)</f>
        <v>13920</v>
      </c>
      <c r="U36" s="19">
        <f>48*($A36*S$12+9+9)</f>
        <v>14688</v>
      </c>
      <c r="V36" s="19">
        <f>48*($A36*T$12+9+9)</f>
        <v>15456</v>
      </c>
      <c r="W36" s="35"/>
    </row>
    <row r="37" spans="1:23" ht="12.75">
      <c r="A37" s="21">
        <v>16</v>
      </c>
      <c r="B37" s="19">
        <f>48*$A37*B$12</f>
        <v>768</v>
      </c>
      <c r="C37" s="19">
        <f aca="true" t="shared" si="16" ref="C37:V37">48*$A37*C$12</f>
        <v>1536</v>
      </c>
      <c r="D37" s="19">
        <f t="shared" si="16"/>
        <v>2304</v>
      </c>
      <c r="E37" s="19">
        <f t="shared" si="16"/>
        <v>3072</v>
      </c>
      <c r="F37" s="19">
        <f t="shared" si="16"/>
        <v>3840</v>
      </c>
      <c r="G37" s="19">
        <f t="shared" si="16"/>
        <v>4608</v>
      </c>
      <c r="H37" s="19">
        <f t="shared" si="16"/>
        <v>5376</v>
      </c>
      <c r="I37" s="19">
        <f t="shared" si="16"/>
        <v>6144</v>
      </c>
      <c r="J37" s="19">
        <f t="shared" si="16"/>
        <v>6912</v>
      </c>
      <c r="K37" s="19">
        <f t="shared" si="16"/>
        <v>7680</v>
      </c>
      <c r="L37" s="19">
        <f t="shared" si="16"/>
        <v>8448</v>
      </c>
      <c r="M37" s="19">
        <f t="shared" si="16"/>
        <v>9216</v>
      </c>
      <c r="N37" s="19">
        <f t="shared" si="16"/>
        <v>9984</v>
      </c>
      <c r="O37" s="19">
        <f t="shared" si="16"/>
        <v>10752</v>
      </c>
      <c r="P37" s="19">
        <f t="shared" si="16"/>
        <v>11520</v>
      </c>
      <c r="Q37" s="19">
        <f t="shared" si="16"/>
        <v>12288</v>
      </c>
      <c r="R37" s="19">
        <f t="shared" si="16"/>
        <v>13056</v>
      </c>
      <c r="S37" s="19">
        <f t="shared" si="16"/>
        <v>13824</v>
      </c>
      <c r="T37" s="19">
        <f t="shared" si="16"/>
        <v>14592</v>
      </c>
      <c r="U37" s="19">
        <f t="shared" si="16"/>
        <v>15360</v>
      </c>
      <c r="V37" s="19">
        <f t="shared" si="16"/>
        <v>16128</v>
      </c>
      <c r="W37" s="35"/>
    </row>
    <row r="38" spans="1:23" ht="12.75">
      <c r="A38" s="21"/>
      <c r="B38" s="19"/>
      <c r="C38" s="19"/>
      <c r="D38" s="19"/>
      <c r="E38" s="19"/>
      <c r="F38" s="19"/>
      <c r="G38" s="19"/>
      <c r="H38" s="19"/>
      <c r="I38" s="19"/>
      <c r="J38" s="19"/>
      <c r="K38" s="19"/>
      <c r="L38" s="19"/>
      <c r="M38" s="19"/>
      <c r="N38" s="19"/>
      <c r="O38" s="19"/>
      <c r="P38" s="19"/>
      <c r="Q38" s="19"/>
      <c r="R38" s="36"/>
      <c r="S38" s="36"/>
      <c r="T38" s="36"/>
      <c r="U38" s="36"/>
      <c r="V38" s="36"/>
      <c r="W38" s="35"/>
    </row>
    <row r="39" spans="1:23" ht="12.75">
      <c r="A39" s="21">
        <v>17</v>
      </c>
      <c r="B39" s="19"/>
      <c r="C39" s="19">
        <f>48*($A39*B$12+7)</f>
        <v>1152</v>
      </c>
      <c r="D39" s="19">
        <f aca="true" t="shared" si="17" ref="D39:Q39">48*($A39*C$12+7)</f>
        <v>1968</v>
      </c>
      <c r="E39" s="19">
        <f t="shared" si="17"/>
        <v>2784</v>
      </c>
      <c r="F39" s="19">
        <f t="shared" si="17"/>
        <v>3600</v>
      </c>
      <c r="G39" s="19">
        <f t="shared" si="17"/>
        <v>4416</v>
      </c>
      <c r="H39" s="19">
        <f t="shared" si="17"/>
        <v>5232</v>
      </c>
      <c r="I39" s="19">
        <f t="shared" si="17"/>
        <v>6048</v>
      </c>
      <c r="J39" s="19">
        <f t="shared" si="17"/>
        <v>6864</v>
      </c>
      <c r="K39" s="19">
        <f t="shared" si="17"/>
        <v>7680</v>
      </c>
      <c r="L39" s="19">
        <f t="shared" si="17"/>
        <v>8496</v>
      </c>
      <c r="M39" s="19">
        <f t="shared" si="17"/>
        <v>9312</v>
      </c>
      <c r="N39" s="19">
        <f t="shared" si="17"/>
        <v>10128</v>
      </c>
      <c r="O39" s="19">
        <f t="shared" si="17"/>
        <v>10944</v>
      </c>
      <c r="P39" s="19">
        <f t="shared" si="17"/>
        <v>11760</v>
      </c>
      <c r="Q39" s="19">
        <f t="shared" si="17"/>
        <v>12576</v>
      </c>
      <c r="R39" s="19">
        <f>48*($A39*Q$12+7)</f>
        <v>13392</v>
      </c>
      <c r="S39" s="19">
        <f>48*($A39*R$12+7)</f>
        <v>14208</v>
      </c>
      <c r="T39" s="19">
        <f>48*($A39*S$12+7)</f>
        <v>15024</v>
      </c>
      <c r="U39" s="19">
        <f>48*($A39*T$12+7)</f>
        <v>15840</v>
      </c>
      <c r="V39" s="19">
        <f>48*($A39*U$12+7)</f>
        <v>16656</v>
      </c>
      <c r="W39" s="35"/>
    </row>
    <row r="40" spans="1:23" ht="12.75">
      <c r="A40" s="21">
        <v>17</v>
      </c>
      <c r="B40" s="19"/>
      <c r="C40" s="19">
        <f>48*($A40*B$12+8)</f>
        <v>1200</v>
      </c>
      <c r="D40" s="19">
        <f aca="true" t="shared" si="18" ref="D40:Q40">48*($A40*C$12+8)</f>
        <v>2016</v>
      </c>
      <c r="E40" s="19">
        <f t="shared" si="18"/>
        <v>2832</v>
      </c>
      <c r="F40" s="19">
        <f t="shared" si="18"/>
        <v>3648</v>
      </c>
      <c r="G40" s="19">
        <f t="shared" si="18"/>
        <v>4464</v>
      </c>
      <c r="H40" s="19">
        <f t="shared" si="18"/>
        <v>5280</v>
      </c>
      <c r="I40" s="19">
        <f t="shared" si="18"/>
        <v>6096</v>
      </c>
      <c r="J40" s="19">
        <f t="shared" si="18"/>
        <v>6912</v>
      </c>
      <c r="K40" s="19">
        <f t="shared" si="18"/>
        <v>7728</v>
      </c>
      <c r="L40" s="19">
        <f t="shared" si="18"/>
        <v>8544</v>
      </c>
      <c r="M40" s="19">
        <f t="shared" si="18"/>
        <v>9360</v>
      </c>
      <c r="N40" s="19">
        <f t="shared" si="18"/>
        <v>10176</v>
      </c>
      <c r="O40" s="19">
        <f t="shared" si="18"/>
        <v>10992</v>
      </c>
      <c r="P40" s="19">
        <f t="shared" si="18"/>
        <v>11808</v>
      </c>
      <c r="Q40" s="19">
        <f t="shared" si="18"/>
        <v>12624</v>
      </c>
      <c r="R40" s="19">
        <f>48*($A40*Q$12+8)</f>
        <v>13440</v>
      </c>
      <c r="S40" s="19">
        <f>48*($A40*R$12+8)</f>
        <v>14256</v>
      </c>
      <c r="T40" s="19">
        <f>48*($A40*S$12+8)</f>
        <v>15072</v>
      </c>
      <c r="U40" s="19">
        <f>48*($A40*T$12+8)</f>
        <v>15888</v>
      </c>
      <c r="V40" s="19">
        <f>48*($A40*U$12+8)</f>
        <v>16704</v>
      </c>
      <c r="W40" s="35"/>
    </row>
    <row r="41" spans="1:23" ht="12.75">
      <c r="A41" s="21">
        <v>17</v>
      </c>
      <c r="B41" s="19"/>
      <c r="C41" s="19">
        <f>48*($A41*B$12+9)</f>
        <v>1248</v>
      </c>
      <c r="D41" s="19">
        <f aca="true" t="shared" si="19" ref="D41:Q41">48*($A41*C$12+9)</f>
        <v>2064</v>
      </c>
      <c r="E41" s="19">
        <f t="shared" si="19"/>
        <v>2880</v>
      </c>
      <c r="F41" s="19">
        <f t="shared" si="19"/>
        <v>3696</v>
      </c>
      <c r="G41" s="19">
        <f t="shared" si="19"/>
        <v>4512</v>
      </c>
      <c r="H41" s="19">
        <f t="shared" si="19"/>
        <v>5328</v>
      </c>
      <c r="I41" s="19">
        <f t="shared" si="19"/>
        <v>6144</v>
      </c>
      <c r="J41" s="19">
        <f t="shared" si="19"/>
        <v>6960</v>
      </c>
      <c r="K41" s="19">
        <f t="shared" si="19"/>
        <v>7776</v>
      </c>
      <c r="L41" s="19">
        <f t="shared" si="19"/>
        <v>8592</v>
      </c>
      <c r="M41" s="19">
        <f t="shared" si="19"/>
        <v>9408</v>
      </c>
      <c r="N41" s="19">
        <f t="shared" si="19"/>
        <v>10224</v>
      </c>
      <c r="O41" s="19">
        <f t="shared" si="19"/>
        <v>11040</v>
      </c>
      <c r="P41" s="19">
        <f t="shared" si="19"/>
        <v>11856</v>
      </c>
      <c r="Q41" s="19">
        <f t="shared" si="19"/>
        <v>12672</v>
      </c>
      <c r="R41" s="19">
        <f>48*($A41*Q$12+9)</f>
        <v>13488</v>
      </c>
      <c r="S41" s="19">
        <f>48*($A41*R$12+9)</f>
        <v>14304</v>
      </c>
      <c r="T41" s="19">
        <f>48*($A41*S$12+9)</f>
        <v>15120</v>
      </c>
      <c r="U41" s="19">
        <f>48*($A41*T$12+9)</f>
        <v>15936</v>
      </c>
      <c r="V41" s="19">
        <f>48*($A41*U$12+9)</f>
        <v>16752</v>
      </c>
      <c r="W41" s="35"/>
    </row>
    <row r="42" spans="1:23" ht="12.75">
      <c r="A42" s="21">
        <v>17</v>
      </c>
      <c r="B42" s="19"/>
      <c r="C42" s="19">
        <f>48*($A42*B$12+10)</f>
        <v>1296</v>
      </c>
      <c r="D42" s="19">
        <f aca="true" t="shared" si="20" ref="D42:Q42">48*($A42*C$12+10)</f>
        <v>2112</v>
      </c>
      <c r="E42" s="19">
        <f t="shared" si="20"/>
        <v>2928</v>
      </c>
      <c r="F42" s="19">
        <f t="shared" si="20"/>
        <v>3744</v>
      </c>
      <c r="G42" s="19">
        <f t="shared" si="20"/>
        <v>4560</v>
      </c>
      <c r="H42" s="19">
        <f t="shared" si="20"/>
        <v>5376</v>
      </c>
      <c r="I42" s="19">
        <f t="shared" si="20"/>
        <v>6192</v>
      </c>
      <c r="J42" s="19">
        <f t="shared" si="20"/>
        <v>7008</v>
      </c>
      <c r="K42" s="19">
        <f t="shared" si="20"/>
        <v>7824</v>
      </c>
      <c r="L42" s="19">
        <f t="shared" si="20"/>
        <v>8640</v>
      </c>
      <c r="M42" s="19">
        <f t="shared" si="20"/>
        <v>9456</v>
      </c>
      <c r="N42" s="19">
        <f t="shared" si="20"/>
        <v>10272</v>
      </c>
      <c r="O42" s="19">
        <f t="shared" si="20"/>
        <v>11088</v>
      </c>
      <c r="P42" s="19">
        <f t="shared" si="20"/>
        <v>11904</v>
      </c>
      <c r="Q42" s="19">
        <f t="shared" si="20"/>
        <v>12720</v>
      </c>
      <c r="R42" s="19">
        <f>48*($A42*Q$12+10)</f>
        <v>13536</v>
      </c>
      <c r="S42" s="19">
        <f>48*($A42*R$12+10)</f>
        <v>14352</v>
      </c>
      <c r="T42" s="19">
        <f>48*($A42*S$12+10)</f>
        <v>15168</v>
      </c>
      <c r="U42" s="19">
        <f>48*($A42*T$12+10)</f>
        <v>15984</v>
      </c>
      <c r="V42" s="19">
        <f>48*($A42*U$12+10)</f>
        <v>16800</v>
      </c>
      <c r="W42" s="35"/>
    </row>
    <row r="43" spans="1:23" ht="12.75">
      <c r="A43" s="21">
        <v>17</v>
      </c>
      <c r="B43" s="19"/>
      <c r="C43" s="19"/>
      <c r="D43" s="19">
        <f>48*($A43*B$12+7+7)</f>
        <v>1488</v>
      </c>
      <c r="E43" s="19">
        <f aca="true" t="shared" si="21" ref="E43:Q43">48*($A43*C$12+7+7)</f>
        <v>2304</v>
      </c>
      <c r="F43" s="19">
        <f t="shared" si="21"/>
        <v>3120</v>
      </c>
      <c r="G43" s="19">
        <f t="shared" si="21"/>
        <v>3936</v>
      </c>
      <c r="H43" s="19">
        <f t="shared" si="21"/>
        <v>4752</v>
      </c>
      <c r="I43" s="19">
        <f t="shared" si="21"/>
        <v>5568</v>
      </c>
      <c r="J43" s="19">
        <f t="shared" si="21"/>
        <v>6384</v>
      </c>
      <c r="K43" s="19">
        <f t="shared" si="21"/>
        <v>7200</v>
      </c>
      <c r="L43" s="19">
        <f t="shared" si="21"/>
        <v>8016</v>
      </c>
      <c r="M43" s="19">
        <f t="shared" si="21"/>
        <v>8832</v>
      </c>
      <c r="N43" s="19">
        <f t="shared" si="21"/>
        <v>9648</v>
      </c>
      <c r="O43" s="19">
        <f t="shared" si="21"/>
        <v>10464</v>
      </c>
      <c r="P43" s="19">
        <f t="shared" si="21"/>
        <v>11280</v>
      </c>
      <c r="Q43" s="19">
        <f t="shared" si="21"/>
        <v>12096</v>
      </c>
      <c r="R43" s="19">
        <f>48*($A43*P$12+7+7)</f>
        <v>12912</v>
      </c>
      <c r="S43" s="19">
        <f>48*($A43*Q$12+7+7)</f>
        <v>13728</v>
      </c>
      <c r="T43" s="19">
        <f>48*($A43*R$12+7+7)</f>
        <v>14544</v>
      </c>
      <c r="U43" s="19">
        <f>48*($A43*S$12+7+7)</f>
        <v>15360</v>
      </c>
      <c r="V43" s="19">
        <f>48*($A43*T$12+7+7)</f>
        <v>16176</v>
      </c>
      <c r="W43" s="35"/>
    </row>
    <row r="44" spans="1:23" ht="12.75">
      <c r="A44" s="21">
        <v>17</v>
      </c>
      <c r="B44" s="19"/>
      <c r="C44" s="19"/>
      <c r="D44" s="19">
        <f>48*($A44*B$12+8+7)</f>
        <v>1536</v>
      </c>
      <c r="E44" s="19">
        <f aca="true" t="shared" si="22" ref="E44:Q44">48*($A44*C$12+8+7)</f>
        <v>2352</v>
      </c>
      <c r="F44" s="19">
        <f t="shared" si="22"/>
        <v>3168</v>
      </c>
      <c r="G44" s="19">
        <f t="shared" si="22"/>
        <v>3984</v>
      </c>
      <c r="H44" s="19">
        <f t="shared" si="22"/>
        <v>4800</v>
      </c>
      <c r="I44" s="19">
        <f t="shared" si="22"/>
        <v>5616</v>
      </c>
      <c r="J44" s="19">
        <f t="shared" si="22"/>
        <v>6432</v>
      </c>
      <c r="K44" s="19">
        <f t="shared" si="22"/>
        <v>7248</v>
      </c>
      <c r="L44" s="19">
        <f t="shared" si="22"/>
        <v>8064</v>
      </c>
      <c r="M44" s="19">
        <f t="shared" si="22"/>
        <v>8880</v>
      </c>
      <c r="N44" s="19">
        <f t="shared" si="22"/>
        <v>9696</v>
      </c>
      <c r="O44" s="19">
        <f t="shared" si="22"/>
        <v>10512</v>
      </c>
      <c r="P44" s="19">
        <f t="shared" si="22"/>
        <v>11328</v>
      </c>
      <c r="Q44" s="19">
        <f t="shared" si="22"/>
        <v>12144</v>
      </c>
      <c r="R44" s="19">
        <f>48*($A44*P$12+8+7)</f>
        <v>12960</v>
      </c>
      <c r="S44" s="19">
        <f>48*($A44*Q$12+8+7)</f>
        <v>13776</v>
      </c>
      <c r="T44" s="19">
        <f>48*($A44*R$12+8+7)</f>
        <v>14592</v>
      </c>
      <c r="U44" s="19">
        <f>48*($A44*S$12+8+7)</f>
        <v>15408</v>
      </c>
      <c r="V44" s="19">
        <f>48*($A44*T$12+8+7)</f>
        <v>16224</v>
      </c>
      <c r="W44" s="35"/>
    </row>
    <row r="45" spans="1:23" ht="12.75">
      <c r="A45" s="21">
        <v>17</v>
      </c>
      <c r="B45" s="19"/>
      <c r="C45" s="19"/>
      <c r="D45" s="19">
        <f>48*($A45*B$12+9+7)</f>
        <v>1584</v>
      </c>
      <c r="E45" s="19">
        <f aca="true" t="shared" si="23" ref="E45:Q45">48*($A45*C$12+9+7)</f>
        <v>2400</v>
      </c>
      <c r="F45" s="19">
        <f t="shared" si="23"/>
        <v>3216</v>
      </c>
      <c r="G45" s="19">
        <f t="shared" si="23"/>
        <v>4032</v>
      </c>
      <c r="H45" s="19">
        <f t="shared" si="23"/>
        <v>4848</v>
      </c>
      <c r="I45" s="19">
        <f t="shared" si="23"/>
        <v>5664</v>
      </c>
      <c r="J45" s="19">
        <f t="shared" si="23"/>
        <v>6480</v>
      </c>
      <c r="K45" s="19">
        <f t="shared" si="23"/>
        <v>7296</v>
      </c>
      <c r="L45" s="19">
        <f t="shared" si="23"/>
        <v>8112</v>
      </c>
      <c r="M45" s="19">
        <f t="shared" si="23"/>
        <v>8928</v>
      </c>
      <c r="N45" s="19">
        <f t="shared" si="23"/>
        <v>9744</v>
      </c>
      <c r="O45" s="19">
        <f t="shared" si="23"/>
        <v>10560</v>
      </c>
      <c r="P45" s="19">
        <f t="shared" si="23"/>
        <v>11376</v>
      </c>
      <c r="Q45" s="19">
        <f t="shared" si="23"/>
        <v>12192</v>
      </c>
      <c r="R45" s="19">
        <f>48*($A45*P$12+9+7)</f>
        <v>13008</v>
      </c>
      <c r="S45" s="19">
        <f>48*($A45*Q$12+9+7)</f>
        <v>13824</v>
      </c>
      <c r="T45" s="19">
        <f>48*($A45*R$12+9+7)</f>
        <v>14640</v>
      </c>
      <c r="U45" s="19">
        <f>48*($A45*S$12+9+7)</f>
        <v>15456</v>
      </c>
      <c r="V45" s="19">
        <f>48*($A45*T$12+9+7)</f>
        <v>16272</v>
      </c>
      <c r="W45" s="35"/>
    </row>
    <row r="46" spans="1:23" ht="12.75">
      <c r="A46" s="21">
        <v>17</v>
      </c>
      <c r="B46" s="19"/>
      <c r="C46" s="19"/>
      <c r="D46" s="19">
        <f>48*($A46*B$12+10+7)</f>
        <v>1632</v>
      </c>
      <c r="E46" s="19">
        <f aca="true" t="shared" si="24" ref="E46:Q46">48*($A46*C$12+10+7)</f>
        <v>2448</v>
      </c>
      <c r="F46" s="19">
        <f t="shared" si="24"/>
        <v>3264</v>
      </c>
      <c r="G46" s="19">
        <f t="shared" si="24"/>
        <v>4080</v>
      </c>
      <c r="H46" s="19">
        <f t="shared" si="24"/>
        <v>4896</v>
      </c>
      <c r="I46" s="19">
        <f t="shared" si="24"/>
        <v>5712</v>
      </c>
      <c r="J46" s="19">
        <f t="shared" si="24"/>
        <v>6528</v>
      </c>
      <c r="K46" s="19">
        <f t="shared" si="24"/>
        <v>7344</v>
      </c>
      <c r="L46" s="19">
        <f t="shared" si="24"/>
        <v>8160</v>
      </c>
      <c r="M46" s="19">
        <f t="shared" si="24"/>
        <v>8976</v>
      </c>
      <c r="N46" s="19">
        <f t="shared" si="24"/>
        <v>9792</v>
      </c>
      <c r="O46" s="19">
        <f t="shared" si="24"/>
        <v>10608</v>
      </c>
      <c r="P46" s="19">
        <f t="shared" si="24"/>
        <v>11424</v>
      </c>
      <c r="Q46" s="19">
        <f t="shared" si="24"/>
        <v>12240</v>
      </c>
      <c r="R46" s="19">
        <f>48*($A46*P$12+10+7)</f>
        <v>13056</v>
      </c>
      <c r="S46" s="19">
        <f>48*($A46*Q$12+10+7)</f>
        <v>13872</v>
      </c>
      <c r="T46" s="19">
        <f>48*($A46*R$12+10+7)</f>
        <v>14688</v>
      </c>
      <c r="U46" s="19">
        <f>48*($A46*S$12+10+7)</f>
        <v>15504</v>
      </c>
      <c r="V46" s="19">
        <f>48*($A46*T$12+10+7)</f>
        <v>16320</v>
      </c>
      <c r="W46" s="35"/>
    </row>
    <row r="47" spans="1:23" ht="12.75">
      <c r="A47" s="21">
        <v>17</v>
      </c>
      <c r="B47" s="19"/>
      <c r="C47" s="19"/>
      <c r="D47" s="19">
        <f>48*($A47*B$12+10+8)</f>
        <v>1680</v>
      </c>
      <c r="E47" s="19">
        <f aca="true" t="shared" si="25" ref="E47:Q47">48*($A47*C$12+10+8)</f>
        <v>2496</v>
      </c>
      <c r="F47" s="19">
        <f t="shared" si="25"/>
        <v>3312</v>
      </c>
      <c r="G47" s="19">
        <f t="shared" si="25"/>
        <v>4128</v>
      </c>
      <c r="H47" s="19">
        <f t="shared" si="25"/>
        <v>4944</v>
      </c>
      <c r="I47" s="19">
        <f t="shared" si="25"/>
        <v>5760</v>
      </c>
      <c r="J47" s="19">
        <f t="shared" si="25"/>
        <v>6576</v>
      </c>
      <c r="K47" s="19">
        <f t="shared" si="25"/>
        <v>7392</v>
      </c>
      <c r="L47" s="19">
        <f t="shared" si="25"/>
        <v>8208</v>
      </c>
      <c r="M47" s="19">
        <f t="shared" si="25"/>
        <v>9024</v>
      </c>
      <c r="N47" s="19">
        <f t="shared" si="25"/>
        <v>9840</v>
      </c>
      <c r="O47" s="19">
        <f t="shared" si="25"/>
        <v>10656</v>
      </c>
      <c r="P47" s="19">
        <f t="shared" si="25"/>
        <v>11472</v>
      </c>
      <c r="Q47" s="19">
        <f t="shared" si="25"/>
        <v>12288</v>
      </c>
      <c r="R47" s="19">
        <f>48*($A47*P$12+10+8)</f>
        <v>13104</v>
      </c>
      <c r="S47" s="19">
        <f>48*($A47*Q$12+10+8)</f>
        <v>13920</v>
      </c>
      <c r="T47" s="19">
        <f>48*($A47*R$12+10+8)</f>
        <v>14736</v>
      </c>
      <c r="U47" s="19">
        <f>48*($A47*S$12+10+8)</f>
        <v>15552</v>
      </c>
      <c r="V47" s="19">
        <f>48*($A47*T$12+10+8)</f>
        <v>16368</v>
      </c>
      <c r="W47" s="35"/>
    </row>
    <row r="48" spans="1:23" ht="12.75">
      <c r="A48" s="21">
        <v>17</v>
      </c>
      <c r="B48" s="19"/>
      <c r="C48" s="19"/>
      <c r="D48" s="19">
        <f>48*($A48*B$12+10+9)</f>
        <v>1728</v>
      </c>
      <c r="E48" s="19">
        <f aca="true" t="shared" si="26" ref="E48:Q48">48*($A48*C$12+10+9)</f>
        <v>2544</v>
      </c>
      <c r="F48" s="19">
        <f t="shared" si="26"/>
        <v>3360</v>
      </c>
      <c r="G48" s="19">
        <f t="shared" si="26"/>
        <v>4176</v>
      </c>
      <c r="H48" s="19">
        <f t="shared" si="26"/>
        <v>4992</v>
      </c>
      <c r="I48" s="19">
        <f t="shared" si="26"/>
        <v>5808</v>
      </c>
      <c r="J48" s="19">
        <f t="shared" si="26"/>
        <v>6624</v>
      </c>
      <c r="K48" s="19">
        <f t="shared" si="26"/>
        <v>7440</v>
      </c>
      <c r="L48" s="19">
        <f t="shared" si="26"/>
        <v>8256</v>
      </c>
      <c r="M48" s="19">
        <f t="shared" si="26"/>
        <v>9072</v>
      </c>
      <c r="N48" s="19">
        <f t="shared" si="26"/>
        <v>9888</v>
      </c>
      <c r="O48" s="19">
        <f t="shared" si="26"/>
        <v>10704</v>
      </c>
      <c r="P48" s="19">
        <f t="shared" si="26"/>
        <v>11520</v>
      </c>
      <c r="Q48" s="19">
        <f t="shared" si="26"/>
        <v>12336</v>
      </c>
      <c r="R48" s="19">
        <f>48*($A48*P$12+10+9)</f>
        <v>13152</v>
      </c>
      <c r="S48" s="19">
        <f>48*($A48*Q$12+10+9)</f>
        <v>13968</v>
      </c>
      <c r="T48" s="19">
        <f>48*($A48*R$12+10+9)</f>
        <v>14784</v>
      </c>
      <c r="U48" s="19">
        <f>48*($A48*S$12+10+9)</f>
        <v>15600</v>
      </c>
      <c r="V48" s="19">
        <f>48*($A48*T$12+10+9)</f>
        <v>16416</v>
      </c>
      <c r="W48" s="35"/>
    </row>
    <row r="49" spans="1:23" ht="12.75">
      <c r="A49" s="21">
        <v>17</v>
      </c>
      <c r="B49" s="19"/>
      <c r="C49" s="19"/>
      <c r="D49" s="19">
        <f>48*($A49*B$12+10+10)</f>
        <v>1776</v>
      </c>
      <c r="E49" s="19">
        <f aca="true" t="shared" si="27" ref="E49:Q49">48*($A49*C$12+10+10)</f>
        <v>2592</v>
      </c>
      <c r="F49" s="19">
        <f t="shared" si="27"/>
        <v>3408</v>
      </c>
      <c r="G49" s="19">
        <f t="shared" si="27"/>
        <v>4224</v>
      </c>
      <c r="H49" s="19">
        <f t="shared" si="27"/>
        <v>5040</v>
      </c>
      <c r="I49" s="19">
        <f t="shared" si="27"/>
        <v>5856</v>
      </c>
      <c r="J49" s="19">
        <f t="shared" si="27"/>
        <v>6672</v>
      </c>
      <c r="K49" s="19">
        <f t="shared" si="27"/>
        <v>7488</v>
      </c>
      <c r="L49" s="19">
        <f t="shared" si="27"/>
        <v>8304</v>
      </c>
      <c r="M49" s="19">
        <f t="shared" si="27"/>
        <v>9120</v>
      </c>
      <c r="N49" s="19">
        <f t="shared" si="27"/>
        <v>9936</v>
      </c>
      <c r="O49" s="19">
        <f t="shared" si="27"/>
        <v>10752</v>
      </c>
      <c r="P49" s="19">
        <f t="shared" si="27"/>
        <v>11568</v>
      </c>
      <c r="Q49" s="19">
        <f t="shared" si="27"/>
        <v>12384</v>
      </c>
      <c r="R49" s="19">
        <f>48*($A49*P$12+10+10)</f>
        <v>13200</v>
      </c>
      <c r="S49" s="19">
        <f>48*($A49*Q$12+10+10)</f>
        <v>14016</v>
      </c>
      <c r="T49" s="19">
        <f>48*($A49*R$12+10+10)</f>
        <v>14832</v>
      </c>
      <c r="U49" s="19">
        <f>48*($A49*S$12+10+10)</f>
        <v>15648</v>
      </c>
      <c r="V49" s="19">
        <f>48*($A49*T$12+10+10)</f>
        <v>16464</v>
      </c>
      <c r="W49" s="35"/>
    </row>
    <row r="50" spans="1:23" ht="12.75">
      <c r="A50" s="21">
        <v>17</v>
      </c>
      <c r="B50" s="19">
        <f>48*$A50*B$12</f>
        <v>816</v>
      </c>
      <c r="C50" s="19">
        <f aca="true" t="shared" si="28" ref="C50:U50">48*$A50*C$12</f>
        <v>1632</v>
      </c>
      <c r="D50" s="19">
        <f t="shared" si="28"/>
        <v>2448</v>
      </c>
      <c r="E50" s="19">
        <f t="shared" si="28"/>
        <v>3264</v>
      </c>
      <c r="F50" s="19">
        <f t="shared" si="28"/>
        <v>4080</v>
      </c>
      <c r="G50" s="19">
        <f t="shared" si="28"/>
        <v>4896</v>
      </c>
      <c r="H50" s="19">
        <f t="shared" si="28"/>
        <v>5712</v>
      </c>
      <c r="I50" s="19">
        <f t="shared" si="28"/>
        <v>6528</v>
      </c>
      <c r="J50" s="19">
        <f t="shared" si="28"/>
        <v>7344</v>
      </c>
      <c r="K50" s="19">
        <f t="shared" si="28"/>
        <v>8160</v>
      </c>
      <c r="L50" s="19">
        <f t="shared" si="28"/>
        <v>8976</v>
      </c>
      <c r="M50" s="19">
        <f t="shared" si="28"/>
        <v>9792</v>
      </c>
      <c r="N50" s="19">
        <f t="shared" si="28"/>
        <v>10608</v>
      </c>
      <c r="O50" s="19">
        <f t="shared" si="28"/>
        <v>11424</v>
      </c>
      <c r="P50" s="19">
        <f t="shared" si="28"/>
        <v>12240</v>
      </c>
      <c r="Q50" s="19">
        <f t="shared" si="28"/>
        <v>13056</v>
      </c>
      <c r="R50" s="19">
        <f t="shared" si="28"/>
        <v>13872</v>
      </c>
      <c r="S50" s="19">
        <f t="shared" si="28"/>
        <v>14688</v>
      </c>
      <c r="T50" s="19">
        <f t="shared" si="28"/>
        <v>15504</v>
      </c>
      <c r="U50" s="19">
        <f t="shared" si="28"/>
        <v>16320</v>
      </c>
      <c r="V50" s="19"/>
      <c r="W50" s="35"/>
    </row>
    <row r="51" spans="1:23" ht="12.75">
      <c r="A51" s="21"/>
      <c r="B51" s="19"/>
      <c r="C51" s="19"/>
      <c r="D51" s="19"/>
      <c r="E51" s="19"/>
      <c r="F51" s="19"/>
      <c r="G51" s="19"/>
      <c r="H51" s="19"/>
      <c r="I51" s="19"/>
      <c r="J51" s="19"/>
      <c r="K51" s="19"/>
      <c r="L51" s="19"/>
      <c r="M51" s="19"/>
      <c r="N51" s="19"/>
      <c r="O51" s="19"/>
      <c r="P51" s="19"/>
      <c r="Q51" s="19"/>
      <c r="R51" s="36"/>
      <c r="S51" s="36"/>
      <c r="T51" s="36"/>
      <c r="U51" s="36"/>
      <c r="V51" s="36"/>
      <c r="W51" s="35"/>
    </row>
    <row r="52" spans="1:23" ht="12.75">
      <c r="A52" s="21">
        <v>18</v>
      </c>
      <c r="B52" s="19"/>
      <c r="C52" s="19">
        <f>48*($A52*B$12+7)</f>
        <v>1200</v>
      </c>
      <c r="D52" s="19">
        <f aca="true" t="shared" si="29" ref="D52:Q52">48*($A52*C$12+7)</f>
        <v>2064</v>
      </c>
      <c r="E52" s="19">
        <f t="shared" si="29"/>
        <v>2928</v>
      </c>
      <c r="F52" s="19">
        <f t="shared" si="29"/>
        <v>3792</v>
      </c>
      <c r="G52" s="19">
        <f t="shared" si="29"/>
        <v>4656</v>
      </c>
      <c r="H52" s="19">
        <f t="shared" si="29"/>
        <v>5520</v>
      </c>
      <c r="I52" s="19">
        <f t="shared" si="29"/>
        <v>6384</v>
      </c>
      <c r="J52" s="19">
        <f t="shared" si="29"/>
        <v>7248</v>
      </c>
      <c r="K52" s="19">
        <f t="shared" si="29"/>
        <v>8112</v>
      </c>
      <c r="L52" s="19">
        <f t="shared" si="29"/>
        <v>8976</v>
      </c>
      <c r="M52" s="19">
        <f t="shared" si="29"/>
        <v>9840</v>
      </c>
      <c r="N52" s="19">
        <f t="shared" si="29"/>
        <v>10704</v>
      </c>
      <c r="O52" s="19">
        <f t="shared" si="29"/>
        <v>11568</v>
      </c>
      <c r="P52" s="19">
        <f t="shared" si="29"/>
        <v>12432</v>
      </c>
      <c r="Q52" s="19">
        <f t="shared" si="29"/>
        <v>13296</v>
      </c>
      <c r="R52" s="19">
        <f>48*($A52*Q$12+7)</f>
        <v>14160</v>
      </c>
      <c r="S52" s="19">
        <f>48*($A52*R$12+7)</f>
        <v>15024</v>
      </c>
      <c r="T52" s="19">
        <f>48*($A52*S$12+7)</f>
        <v>15888</v>
      </c>
      <c r="U52" s="19">
        <f>48*($A52*T$12+7)</f>
        <v>16752</v>
      </c>
      <c r="V52" s="19"/>
      <c r="W52" s="35"/>
    </row>
    <row r="53" spans="1:23" ht="12.75">
      <c r="A53" s="21">
        <v>18</v>
      </c>
      <c r="B53" s="19"/>
      <c r="C53" s="19">
        <f>48*($A53*B$12+8)</f>
        <v>1248</v>
      </c>
      <c r="D53" s="19">
        <f aca="true" t="shared" si="30" ref="D53:Q53">48*($A53*C$12+8)</f>
        <v>2112</v>
      </c>
      <c r="E53" s="19">
        <f t="shared" si="30"/>
        <v>2976</v>
      </c>
      <c r="F53" s="19">
        <f t="shared" si="30"/>
        <v>3840</v>
      </c>
      <c r="G53" s="19">
        <f t="shared" si="30"/>
        <v>4704</v>
      </c>
      <c r="H53" s="19">
        <f t="shared" si="30"/>
        <v>5568</v>
      </c>
      <c r="I53" s="19">
        <f t="shared" si="30"/>
        <v>6432</v>
      </c>
      <c r="J53" s="19">
        <f t="shared" si="30"/>
        <v>7296</v>
      </c>
      <c r="K53" s="19">
        <f t="shared" si="30"/>
        <v>8160</v>
      </c>
      <c r="L53" s="19">
        <f t="shared" si="30"/>
        <v>9024</v>
      </c>
      <c r="M53" s="19">
        <f t="shared" si="30"/>
        <v>9888</v>
      </c>
      <c r="N53" s="19">
        <f t="shared" si="30"/>
        <v>10752</v>
      </c>
      <c r="O53" s="19">
        <f t="shared" si="30"/>
        <v>11616</v>
      </c>
      <c r="P53" s="19">
        <f t="shared" si="30"/>
        <v>12480</v>
      </c>
      <c r="Q53" s="19">
        <f t="shared" si="30"/>
        <v>13344</v>
      </c>
      <c r="R53" s="19">
        <f>48*($A53*Q$12+8)</f>
        <v>14208</v>
      </c>
      <c r="S53" s="19">
        <f>48*($A53*R$12+8)</f>
        <v>15072</v>
      </c>
      <c r="T53" s="19">
        <f>48*($A53*S$12+8)</f>
        <v>15936</v>
      </c>
      <c r="U53" s="19">
        <f>48*($A53*T$12+8)</f>
        <v>16800</v>
      </c>
      <c r="V53" s="19"/>
      <c r="W53" s="35"/>
    </row>
    <row r="54" spans="1:23" ht="12.75">
      <c r="A54" s="21">
        <v>18</v>
      </c>
      <c r="B54" s="19"/>
      <c r="C54" s="19">
        <f>48*($A54*B$12+9)</f>
        <v>1296</v>
      </c>
      <c r="D54" s="19">
        <f aca="true" t="shared" si="31" ref="D54:Q54">48*($A54*C$12+9)</f>
        <v>2160</v>
      </c>
      <c r="E54" s="19">
        <f t="shared" si="31"/>
        <v>3024</v>
      </c>
      <c r="F54" s="19">
        <f t="shared" si="31"/>
        <v>3888</v>
      </c>
      <c r="G54" s="19">
        <f t="shared" si="31"/>
        <v>4752</v>
      </c>
      <c r="H54" s="19">
        <f t="shared" si="31"/>
        <v>5616</v>
      </c>
      <c r="I54" s="19">
        <f t="shared" si="31"/>
        <v>6480</v>
      </c>
      <c r="J54" s="19">
        <f t="shared" si="31"/>
        <v>7344</v>
      </c>
      <c r="K54" s="19">
        <f t="shared" si="31"/>
        <v>8208</v>
      </c>
      <c r="L54" s="19">
        <f t="shared" si="31"/>
        <v>9072</v>
      </c>
      <c r="M54" s="19">
        <f t="shared" si="31"/>
        <v>9936</v>
      </c>
      <c r="N54" s="19">
        <f t="shared" si="31"/>
        <v>10800</v>
      </c>
      <c r="O54" s="19">
        <f t="shared" si="31"/>
        <v>11664</v>
      </c>
      <c r="P54" s="19">
        <f t="shared" si="31"/>
        <v>12528</v>
      </c>
      <c r="Q54" s="19">
        <f t="shared" si="31"/>
        <v>13392</v>
      </c>
      <c r="R54" s="19">
        <f>48*($A54*Q$12+9)</f>
        <v>14256</v>
      </c>
      <c r="S54" s="19">
        <f>48*($A54*R$12+9)</f>
        <v>15120</v>
      </c>
      <c r="T54" s="19">
        <f>48*($A54*S$12+9)</f>
        <v>15984</v>
      </c>
      <c r="U54" s="19">
        <f>48*($A54*T$12+9)</f>
        <v>16848</v>
      </c>
      <c r="V54" s="19"/>
      <c r="W54" s="35"/>
    </row>
    <row r="55" spans="1:23" ht="12.75">
      <c r="A55" s="21">
        <v>18</v>
      </c>
      <c r="B55" s="19"/>
      <c r="C55" s="19">
        <f>48*($A55*B$12+10)</f>
        <v>1344</v>
      </c>
      <c r="D55" s="19">
        <f aca="true" t="shared" si="32" ref="D55:Q55">48*($A55*C$12+10)</f>
        <v>2208</v>
      </c>
      <c r="E55" s="19">
        <f t="shared" si="32"/>
        <v>3072</v>
      </c>
      <c r="F55" s="19">
        <f t="shared" si="32"/>
        <v>3936</v>
      </c>
      <c r="G55" s="19">
        <f t="shared" si="32"/>
        <v>4800</v>
      </c>
      <c r="H55" s="19">
        <f t="shared" si="32"/>
        <v>5664</v>
      </c>
      <c r="I55" s="19">
        <f t="shared" si="32"/>
        <v>6528</v>
      </c>
      <c r="J55" s="19">
        <f t="shared" si="32"/>
        <v>7392</v>
      </c>
      <c r="K55" s="19">
        <f t="shared" si="32"/>
        <v>8256</v>
      </c>
      <c r="L55" s="19">
        <f t="shared" si="32"/>
        <v>9120</v>
      </c>
      <c r="M55" s="19">
        <f t="shared" si="32"/>
        <v>9984</v>
      </c>
      <c r="N55" s="19">
        <f t="shared" si="32"/>
        <v>10848</v>
      </c>
      <c r="O55" s="19">
        <f t="shared" si="32"/>
        <v>11712</v>
      </c>
      <c r="P55" s="19">
        <f t="shared" si="32"/>
        <v>12576</v>
      </c>
      <c r="Q55" s="19">
        <f t="shared" si="32"/>
        <v>13440</v>
      </c>
      <c r="R55" s="19">
        <f>48*($A55*Q$12+10)</f>
        <v>14304</v>
      </c>
      <c r="S55" s="19">
        <f>48*($A55*R$12+10)</f>
        <v>15168</v>
      </c>
      <c r="T55" s="19">
        <f>48*($A55*S$12+10)</f>
        <v>16032</v>
      </c>
      <c r="U55" s="19">
        <f>48*($A55*T$12+10)</f>
        <v>16896</v>
      </c>
      <c r="V55" s="19"/>
      <c r="W55" s="35"/>
    </row>
    <row r="56" spans="1:23" ht="12.75">
      <c r="A56" s="21">
        <v>18</v>
      </c>
      <c r="B56" s="19"/>
      <c r="C56" s="19">
        <f>48*($A56*B$12+11)</f>
        <v>1392</v>
      </c>
      <c r="D56" s="19">
        <f aca="true" t="shared" si="33" ref="D56:Q56">48*($A56*C$12+11)</f>
        <v>2256</v>
      </c>
      <c r="E56" s="19">
        <f t="shared" si="33"/>
        <v>3120</v>
      </c>
      <c r="F56" s="19">
        <f t="shared" si="33"/>
        <v>3984</v>
      </c>
      <c r="G56" s="19">
        <f t="shared" si="33"/>
        <v>4848</v>
      </c>
      <c r="H56" s="19">
        <f t="shared" si="33"/>
        <v>5712</v>
      </c>
      <c r="I56" s="19">
        <f t="shared" si="33"/>
        <v>6576</v>
      </c>
      <c r="J56" s="19">
        <f t="shared" si="33"/>
        <v>7440</v>
      </c>
      <c r="K56" s="19">
        <f t="shared" si="33"/>
        <v>8304</v>
      </c>
      <c r="L56" s="19">
        <f t="shared" si="33"/>
        <v>9168</v>
      </c>
      <c r="M56" s="19">
        <f t="shared" si="33"/>
        <v>10032</v>
      </c>
      <c r="N56" s="19">
        <f t="shared" si="33"/>
        <v>10896</v>
      </c>
      <c r="O56" s="19">
        <f t="shared" si="33"/>
        <v>11760</v>
      </c>
      <c r="P56" s="19">
        <f t="shared" si="33"/>
        <v>12624</v>
      </c>
      <c r="Q56" s="19">
        <f t="shared" si="33"/>
        <v>13488</v>
      </c>
      <c r="R56" s="19">
        <f>48*($A56*Q$12+11)</f>
        <v>14352</v>
      </c>
      <c r="S56" s="19">
        <f>48*($A56*R$12+11)</f>
        <v>15216</v>
      </c>
      <c r="T56" s="19">
        <f>48*($A56*S$12+11)</f>
        <v>16080</v>
      </c>
      <c r="U56" s="19">
        <f>48*($A56*T$12+11)</f>
        <v>16944</v>
      </c>
      <c r="V56" s="19"/>
      <c r="W56" s="35"/>
    </row>
    <row r="57" spans="1:23" ht="12.75">
      <c r="A57" s="21">
        <v>18</v>
      </c>
      <c r="B57" s="19"/>
      <c r="C57" s="19"/>
      <c r="D57" s="19">
        <f>48*($A57*B$12+7+7)</f>
        <v>1536</v>
      </c>
      <c r="E57" s="19">
        <f aca="true" t="shared" si="34" ref="E57:Q57">48*($A57*C$12+7+7)</f>
        <v>2400</v>
      </c>
      <c r="F57" s="19">
        <f t="shared" si="34"/>
        <v>3264</v>
      </c>
      <c r="G57" s="19">
        <f t="shared" si="34"/>
        <v>4128</v>
      </c>
      <c r="H57" s="19">
        <f t="shared" si="34"/>
        <v>4992</v>
      </c>
      <c r="I57" s="19">
        <f t="shared" si="34"/>
        <v>5856</v>
      </c>
      <c r="J57" s="19">
        <f t="shared" si="34"/>
        <v>6720</v>
      </c>
      <c r="K57" s="19">
        <f t="shared" si="34"/>
        <v>7584</v>
      </c>
      <c r="L57" s="19">
        <f t="shared" si="34"/>
        <v>8448</v>
      </c>
      <c r="M57" s="19">
        <f t="shared" si="34"/>
        <v>9312</v>
      </c>
      <c r="N57" s="19">
        <f t="shared" si="34"/>
        <v>10176</v>
      </c>
      <c r="O57" s="19">
        <f t="shared" si="34"/>
        <v>11040</v>
      </c>
      <c r="P57" s="19">
        <f t="shared" si="34"/>
        <v>11904</v>
      </c>
      <c r="Q57" s="19">
        <f t="shared" si="34"/>
        <v>12768</v>
      </c>
      <c r="R57" s="19">
        <f>48*($A57*P$12+7+7)</f>
        <v>13632</v>
      </c>
      <c r="S57" s="19">
        <f>48*($A57*Q$12+7+7)</f>
        <v>14496</v>
      </c>
      <c r="T57" s="19">
        <f>48*($A57*R$12+7+7)</f>
        <v>15360</v>
      </c>
      <c r="U57" s="19">
        <f>48*($A57*S$12+7+7)</f>
        <v>16224</v>
      </c>
      <c r="V57" s="19"/>
      <c r="W57" s="35"/>
    </row>
    <row r="58" spans="1:23" ht="12.75">
      <c r="A58" s="21">
        <v>18</v>
      </c>
      <c r="B58" s="19"/>
      <c r="C58" s="19"/>
      <c r="D58" s="19">
        <f>48*($A58*B$12+8+7)</f>
        <v>1584</v>
      </c>
      <c r="E58" s="19">
        <f aca="true" t="shared" si="35" ref="E58:Q58">48*($A58*C$12+8+7)</f>
        <v>2448</v>
      </c>
      <c r="F58" s="19">
        <f t="shared" si="35"/>
        <v>3312</v>
      </c>
      <c r="G58" s="19">
        <f t="shared" si="35"/>
        <v>4176</v>
      </c>
      <c r="H58" s="19">
        <f t="shared" si="35"/>
        <v>5040</v>
      </c>
      <c r="I58" s="19">
        <f t="shared" si="35"/>
        <v>5904</v>
      </c>
      <c r="J58" s="19">
        <f t="shared" si="35"/>
        <v>6768</v>
      </c>
      <c r="K58" s="19">
        <f t="shared" si="35"/>
        <v>7632</v>
      </c>
      <c r="L58" s="19">
        <f t="shared" si="35"/>
        <v>8496</v>
      </c>
      <c r="M58" s="19">
        <f t="shared" si="35"/>
        <v>9360</v>
      </c>
      <c r="N58" s="19">
        <f t="shared" si="35"/>
        <v>10224</v>
      </c>
      <c r="O58" s="19">
        <f t="shared" si="35"/>
        <v>11088</v>
      </c>
      <c r="P58" s="19">
        <f t="shared" si="35"/>
        <v>11952</v>
      </c>
      <c r="Q58" s="19">
        <f t="shared" si="35"/>
        <v>12816</v>
      </c>
      <c r="R58" s="19">
        <f>48*($A58*P$12+8+7)</f>
        <v>13680</v>
      </c>
      <c r="S58" s="19">
        <f>48*($A58*Q$12+8+7)</f>
        <v>14544</v>
      </c>
      <c r="T58" s="19">
        <f>48*($A58*R$12+8+7)</f>
        <v>15408</v>
      </c>
      <c r="U58" s="19">
        <f>48*($A58*S$12+8+7)</f>
        <v>16272</v>
      </c>
      <c r="V58" s="19"/>
      <c r="W58" s="35"/>
    </row>
    <row r="59" spans="1:23" ht="12.75">
      <c r="A59" s="21">
        <v>18</v>
      </c>
      <c r="B59" s="19"/>
      <c r="C59" s="19"/>
      <c r="D59" s="19">
        <f>48*($A59*B$12+9+7)</f>
        <v>1632</v>
      </c>
      <c r="E59" s="19">
        <f aca="true" t="shared" si="36" ref="E59:Q59">48*($A59*C$12+9+7)</f>
        <v>2496</v>
      </c>
      <c r="F59" s="19">
        <f t="shared" si="36"/>
        <v>3360</v>
      </c>
      <c r="G59" s="19">
        <f t="shared" si="36"/>
        <v>4224</v>
      </c>
      <c r="H59" s="19">
        <f t="shared" si="36"/>
        <v>5088</v>
      </c>
      <c r="I59" s="19">
        <f t="shared" si="36"/>
        <v>5952</v>
      </c>
      <c r="J59" s="19">
        <f t="shared" si="36"/>
        <v>6816</v>
      </c>
      <c r="K59" s="19">
        <f t="shared" si="36"/>
        <v>7680</v>
      </c>
      <c r="L59" s="19">
        <f t="shared" si="36"/>
        <v>8544</v>
      </c>
      <c r="M59" s="19">
        <f t="shared" si="36"/>
        <v>9408</v>
      </c>
      <c r="N59" s="19">
        <f t="shared" si="36"/>
        <v>10272</v>
      </c>
      <c r="O59" s="19">
        <f t="shared" si="36"/>
        <v>11136</v>
      </c>
      <c r="P59" s="19">
        <f t="shared" si="36"/>
        <v>12000</v>
      </c>
      <c r="Q59" s="19">
        <f t="shared" si="36"/>
        <v>12864</v>
      </c>
      <c r="R59" s="19">
        <f>48*($A59*P$12+9+7)</f>
        <v>13728</v>
      </c>
      <c r="S59" s="19">
        <f>48*($A59*Q$12+9+7)</f>
        <v>14592</v>
      </c>
      <c r="T59" s="19">
        <f>48*($A59*R$12+9+7)</f>
        <v>15456</v>
      </c>
      <c r="U59" s="19">
        <f>48*($A59*S$12+9+7)</f>
        <v>16320</v>
      </c>
      <c r="V59" s="19"/>
      <c r="W59" s="35"/>
    </row>
    <row r="60" spans="1:23" ht="12.75">
      <c r="A60" s="21">
        <v>18</v>
      </c>
      <c r="B60" s="19"/>
      <c r="C60" s="19"/>
      <c r="D60" s="19">
        <f>48*($A60*B$12+10+7)</f>
        <v>1680</v>
      </c>
      <c r="E60" s="19">
        <f aca="true" t="shared" si="37" ref="E60:Q60">48*($A60*C$12+10+7)</f>
        <v>2544</v>
      </c>
      <c r="F60" s="19">
        <f t="shared" si="37"/>
        <v>3408</v>
      </c>
      <c r="G60" s="19">
        <f t="shared" si="37"/>
        <v>4272</v>
      </c>
      <c r="H60" s="19">
        <f t="shared" si="37"/>
        <v>5136</v>
      </c>
      <c r="I60" s="19">
        <f t="shared" si="37"/>
        <v>6000</v>
      </c>
      <c r="J60" s="19">
        <f t="shared" si="37"/>
        <v>6864</v>
      </c>
      <c r="K60" s="19">
        <f t="shared" si="37"/>
        <v>7728</v>
      </c>
      <c r="L60" s="19">
        <f t="shared" si="37"/>
        <v>8592</v>
      </c>
      <c r="M60" s="19">
        <f t="shared" si="37"/>
        <v>9456</v>
      </c>
      <c r="N60" s="19">
        <f t="shared" si="37"/>
        <v>10320</v>
      </c>
      <c r="O60" s="19">
        <f t="shared" si="37"/>
        <v>11184</v>
      </c>
      <c r="P60" s="19">
        <f t="shared" si="37"/>
        <v>12048</v>
      </c>
      <c r="Q60" s="19">
        <f t="shared" si="37"/>
        <v>12912</v>
      </c>
      <c r="R60" s="19">
        <f>48*($A60*P$12+10+7)</f>
        <v>13776</v>
      </c>
      <c r="S60" s="19">
        <f>48*($A60*Q$12+10+7)</f>
        <v>14640</v>
      </c>
      <c r="T60" s="19">
        <f>48*($A60*R$12+10+7)</f>
        <v>15504</v>
      </c>
      <c r="U60" s="19">
        <f>48*($A60*S$12+10+7)</f>
        <v>16368</v>
      </c>
      <c r="V60" s="19"/>
      <c r="W60" s="35"/>
    </row>
    <row r="61" spans="1:23" ht="12.75">
      <c r="A61" s="21">
        <v>18</v>
      </c>
      <c r="B61" s="19"/>
      <c r="C61" s="19"/>
      <c r="D61" s="19">
        <f>48*($A61*B$12+11+7)</f>
        <v>1728</v>
      </c>
      <c r="E61" s="19">
        <f aca="true" t="shared" si="38" ref="E61:Q61">48*($A61*C$12+11+7)</f>
        <v>2592</v>
      </c>
      <c r="F61" s="19">
        <f t="shared" si="38"/>
        <v>3456</v>
      </c>
      <c r="G61" s="19">
        <f t="shared" si="38"/>
        <v>4320</v>
      </c>
      <c r="H61" s="19">
        <f t="shared" si="38"/>
        <v>5184</v>
      </c>
      <c r="I61" s="19">
        <f t="shared" si="38"/>
        <v>6048</v>
      </c>
      <c r="J61" s="19">
        <f t="shared" si="38"/>
        <v>6912</v>
      </c>
      <c r="K61" s="19">
        <f t="shared" si="38"/>
        <v>7776</v>
      </c>
      <c r="L61" s="19">
        <f t="shared" si="38"/>
        <v>8640</v>
      </c>
      <c r="M61" s="19">
        <f t="shared" si="38"/>
        <v>9504</v>
      </c>
      <c r="N61" s="19">
        <f t="shared" si="38"/>
        <v>10368</v>
      </c>
      <c r="O61" s="19">
        <f t="shared" si="38"/>
        <v>11232</v>
      </c>
      <c r="P61" s="19">
        <f t="shared" si="38"/>
        <v>12096</v>
      </c>
      <c r="Q61" s="19">
        <f t="shared" si="38"/>
        <v>12960</v>
      </c>
      <c r="R61" s="19">
        <f>48*($A61*P$12+11+7)</f>
        <v>13824</v>
      </c>
      <c r="S61" s="19">
        <f>48*($A61*Q$12+11+7)</f>
        <v>14688</v>
      </c>
      <c r="T61" s="19">
        <f>48*($A61*R$12+11+7)</f>
        <v>15552</v>
      </c>
      <c r="U61" s="19">
        <f>48*($A61*S$12+11+7)</f>
        <v>16416</v>
      </c>
      <c r="V61" s="19"/>
      <c r="W61" s="35"/>
    </row>
    <row r="62" spans="1:23" ht="12.75">
      <c r="A62" s="21">
        <v>18</v>
      </c>
      <c r="B62" s="19"/>
      <c r="C62" s="19"/>
      <c r="D62" s="19">
        <f>48*($A62*B$12+11+8)</f>
        <v>1776</v>
      </c>
      <c r="E62" s="19">
        <f aca="true" t="shared" si="39" ref="E62:Q62">48*($A62*C$12+11+8)</f>
        <v>2640</v>
      </c>
      <c r="F62" s="19">
        <f t="shared" si="39"/>
        <v>3504</v>
      </c>
      <c r="G62" s="19">
        <f t="shared" si="39"/>
        <v>4368</v>
      </c>
      <c r="H62" s="19">
        <f t="shared" si="39"/>
        <v>5232</v>
      </c>
      <c r="I62" s="19">
        <f t="shared" si="39"/>
        <v>6096</v>
      </c>
      <c r="J62" s="19">
        <f t="shared" si="39"/>
        <v>6960</v>
      </c>
      <c r="K62" s="19">
        <f t="shared" si="39"/>
        <v>7824</v>
      </c>
      <c r="L62" s="19">
        <f t="shared" si="39"/>
        <v>8688</v>
      </c>
      <c r="M62" s="19">
        <f t="shared" si="39"/>
        <v>9552</v>
      </c>
      <c r="N62" s="19">
        <f t="shared" si="39"/>
        <v>10416</v>
      </c>
      <c r="O62" s="19">
        <f t="shared" si="39"/>
        <v>11280</v>
      </c>
      <c r="P62" s="19">
        <f t="shared" si="39"/>
        <v>12144</v>
      </c>
      <c r="Q62" s="19">
        <f t="shared" si="39"/>
        <v>13008</v>
      </c>
      <c r="R62" s="19">
        <f>48*($A62*P$12+11+8)</f>
        <v>13872</v>
      </c>
      <c r="S62" s="19">
        <f>48*($A62*Q$12+11+8)</f>
        <v>14736</v>
      </c>
      <c r="T62" s="19">
        <f>48*($A62*R$12+11+8)</f>
        <v>15600</v>
      </c>
      <c r="U62" s="19">
        <f>48*($A62*S$12+11+8)</f>
        <v>16464</v>
      </c>
      <c r="V62" s="19"/>
      <c r="W62" s="35"/>
    </row>
    <row r="63" spans="1:23" ht="12.75">
      <c r="A63" s="21">
        <v>18</v>
      </c>
      <c r="B63" s="19"/>
      <c r="C63" s="19"/>
      <c r="D63" s="19">
        <f>48*($A63*B$12+11+9)</f>
        <v>1824</v>
      </c>
      <c r="E63" s="19">
        <f aca="true" t="shared" si="40" ref="E63:Q63">48*($A63*C$12+11+9)</f>
        <v>2688</v>
      </c>
      <c r="F63" s="19">
        <f t="shared" si="40"/>
        <v>3552</v>
      </c>
      <c r="G63" s="19">
        <f t="shared" si="40"/>
        <v>4416</v>
      </c>
      <c r="H63" s="19">
        <f t="shared" si="40"/>
        <v>5280</v>
      </c>
      <c r="I63" s="19">
        <f t="shared" si="40"/>
        <v>6144</v>
      </c>
      <c r="J63" s="19">
        <f t="shared" si="40"/>
        <v>7008</v>
      </c>
      <c r="K63" s="19">
        <f t="shared" si="40"/>
        <v>7872</v>
      </c>
      <c r="L63" s="19">
        <f t="shared" si="40"/>
        <v>8736</v>
      </c>
      <c r="M63" s="19">
        <f t="shared" si="40"/>
        <v>9600</v>
      </c>
      <c r="N63" s="19">
        <f t="shared" si="40"/>
        <v>10464</v>
      </c>
      <c r="O63" s="19">
        <f t="shared" si="40"/>
        <v>11328</v>
      </c>
      <c r="P63" s="19">
        <f t="shared" si="40"/>
        <v>12192</v>
      </c>
      <c r="Q63" s="19">
        <f t="shared" si="40"/>
        <v>13056</v>
      </c>
      <c r="R63" s="19">
        <f>48*($A63*P$12+11+9)</f>
        <v>13920</v>
      </c>
      <c r="S63" s="19">
        <f>48*($A63*Q$12+11+9)</f>
        <v>14784</v>
      </c>
      <c r="T63" s="19">
        <f>48*($A63*R$12+11+9)</f>
        <v>15648</v>
      </c>
      <c r="U63" s="19">
        <f>48*($A63*S$12+11+9)</f>
        <v>16512</v>
      </c>
      <c r="V63" s="19"/>
      <c r="W63" s="35"/>
    </row>
    <row r="64" spans="1:23" ht="12.75">
      <c r="A64" s="21">
        <v>18</v>
      </c>
      <c r="B64" s="19"/>
      <c r="C64" s="19"/>
      <c r="D64" s="19">
        <f>48*($A64*B$12+11+10)</f>
        <v>1872</v>
      </c>
      <c r="E64" s="19">
        <f aca="true" t="shared" si="41" ref="E64:Q64">48*($A64*C$12+11+10)</f>
        <v>2736</v>
      </c>
      <c r="F64" s="19">
        <f t="shared" si="41"/>
        <v>3600</v>
      </c>
      <c r="G64" s="19">
        <f t="shared" si="41"/>
        <v>4464</v>
      </c>
      <c r="H64" s="19">
        <f t="shared" si="41"/>
        <v>5328</v>
      </c>
      <c r="I64" s="19">
        <f t="shared" si="41"/>
        <v>6192</v>
      </c>
      <c r="J64" s="19">
        <f t="shared" si="41"/>
        <v>7056</v>
      </c>
      <c r="K64" s="19">
        <f t="shared" si="41"/>
        <v>7920</v>
      </c>
      <c r="L64" s="19">
        <f t="shared" si="41"/>
        <v>8784</v>
      </c>
      <c r="M64" s="19">
        <f t="shared" si="41"/>
        <v>9648</v>
      </c>
      <c r="N64" s="19">
        <f t="shared" si="41"/>
        <v>10512</v>
      </c>
      <c r="O64" s="19">
        <f t="shared" si="41"/>
        <v>11376</v>
      </c>
      <c r="P64" s="19">
        <f t="shared" si="41"/>
        <v>12240</v>
      </c>
      <c r="Q64" s="19">
        <f t="shared" si="41"/>
        <v>13104</v>
      </c>
      <c r="R64" s="19">
        <f>48*($A64*P$12+11+10)</f>
        <v>13968</v>
      </c>
      <c r="S64" s="19">
        <f>48*($A64*Q$12+11+10)</f>
        <v>14832</v>
      </c>
      <c r="T64" s="19">
        <f>48*($A64*R$12+11+10)</f>
        <v>15696</v>
      </c>
      <c r="U64" s="19">
        <f>48*($A64*S$12+11+10)</f>
        <v>16560</v>
      </c>
      <c r="V64" s="19"/>
      <c r="W64" s="35"/>
    </row>
    <row r="65" spans="1:23" ht="12.75">
      <c r="A65" s="21">
        <v>18</v>
      </c>
      <c r="B65" s="19"/>
      <c r="C65" s="19"/>
      <c r="D65" s="19">
        <f>48*($A65*B$12+11+11)</f>
        <v>1920</v>
      </c>
      <c r="E65" s="19">
        <f aca="true" t="shared" si="42" ref="E65:Q65">48*($A65*C$12+11+11)</f>
        <v>2784</v>
      </c>
      <c r="F65" s="19">
        <f t="shared" si="42"/>
        <v>3648</v>
      </c>
      <c r="G65" s="19">
        <f t="shared" si="42"/>
        <v>4512</v>
      </c>
      <c r="H65" s="19">
        <f t="shared" si="42"/>
        <v>5376</v>
      </c>
      <c r="I65" s="19">
        <f t="shared" si="42"/>
        <v>6240</v>
      </c>
      <c r="J65" s="19">
        <f t="shared" si="42"/>
        <v>7104</v>
      </c>
      <c r="K65" s="19">
        <f t="shared" si="42"/>
        <v>7968</v>
      </c>
      <c r="L65" s="19">
        <f t="shared" si="42"/>
        <v>8832</v>
      </c>
      <c r="M65" s="19">
        <f t="shared" si="42"/>
        <v>9696</v>
      </c>
      <c r="N65" s="19">
        <f t="shared" si="42"/>
        <v>10560</v>
      </c>
      <c r="O65" s="19">
        <f t="shared" si="42"/>
        <v>11424</v>
      </c>
      <c r="P65" s="19">
        <f t="shared" si="42"/>
        <v>12288</v>
      </c>
      <c r="Q65" s="19">
        <f t="shared" si="42"/>
        <v>13152</v>
      </c>
      <c r="R65" s="19">
        <f>48*($A65*P$12+11+11)</f>
        <v>14016</v>
      </c>
      <c r="S65" s="19">
        <f>48*($A65*Q$12+11+11)</f>
        <v>14880</v>
      </c>
      <c r="T65" s="19">
        <f>48*($A65*R$12+11+11)</f>
        <v>15744</v>
      </c>
      <c r="U65" s="19">
        <f>48*($A65*S$12+11+11)</f>
        <v>16608</v>
      </c>
      <c r="V65" s="19"/>
      <c r="W65" s="35"/>
    </row>
    <row r="66" spans="1:23" ht="12.75">
      <c r="A66" s="21">
        <v>18</v>
      </c>
      <c r="B66" s="19">
        <f aca="true" t="shared" si="43" ref="B66:O66">48*$A66*B$12</f>
        <v>864</v>
      </c>
      <c r="C66" s="19">
        <f t="shared" si="43"/>
        <v>1728</v>
      </c>
      <c r="D66" s="19">
        <f t="shared" si="43"/>
        <v>2592</v>
      </c>
      <c r="E66" s="19">
        <f t="shared" si="43"/>
        <v>3456</v>
      </c>
      <c r="F66" s="19">
        <f t="shared" si="43"/>
        <v>4320</v>
      </c>
      <c r="G66" s="19">
        <f t="shared" si="43"/>
        <v>5184</v>
      </c>
      <c r="H66" s="19">
        <f t="shared" si="43"/>
        <v>6048</v>
      </c>
      <c r="I66" s="19">
        <f t="shared" si="43"/>
        <v>6912</v>
      </c>
      <c r="J66" s="19">
        <f t="shared" si="43"/>
        <v>7776</v>
      </c>
      <c r="K66" s="19">
        <f t="shared" si="43"/>
        <v>8640</v>
      </c>
      <c r="L66" s="19">
        <f t="shared" si="43"/>
        <v>9504</v>
      </c>
      <c r="M66" s="19">
        <f t="shared" si="43"/>
        <v>10368</v>
      </c>
      <c r="N66" s="19">
        <f t="shared" si="43"/>
        <v>11232</v>
      </c>
      <c r="O66" s="19">
        <f t="shared" si="43"/>
        <v>12096</v>
      </c>
      <c r="P66" s="19">
        <f>48*$A66*P$12</f>
        <v>12960</v>
      </c>
      <c r="Q66" s="19">
        <f>48*$A66*Q$12</f>
        <v>13824</v>
      </c>
      <c r="R66" s="19">
        <f>48*$A66*R$12</f>
        <v>14688</v>
      </c>
      <c r="S66" s="19">
        <f>48*$A66*S$12</f>
        <v>15552</v>
      </c>
      <c r="T66" s="19">
        <f>48*$A66*T$12</f>
        <v>16416</v>
      </c>
      <c r="U66" s="19"/>
      <c r="V66" s="19"/>
      <c r="W66" s="35"/>
    </row>
    <row r="67" spans="1:23" ht="12.75">
      <c r="A67" s="21"/>
      <c r="B67" s="19"/>
      <c r="C67" s="19"/>
      <c r="D67" s="19"/>
      <c r="E67" s="19"/>
      <c r="F67" s="19"/>
      <c r="G67" s="19"/>
      <c r="H67" s="19"/>
      <c r="I67" s="19"/>
      <c r="J67" s="19"/>
      <c r="K67" s="19"/>
      <c r="L67" s="19"/>
      <c r="M67" s="19"/>
      <c r="N67" s="19"/>
      <c r="O67" s="19"/>
      <c r="P67" s="19"/>
      <c r="Q67" s="19"/>
      <c r="R67" s="19"/>
      <c r="S67" s="19"/>
      <c r="T67" s="19"/>
      <c r="U67" s="19"/>
      <c r="V67" s="19"/>
      <c r="W67" s="35"/>
    </row>
    <row r="68" spans="1:23" ht="12.75">
      <c r="A68" s="21">
        <v>19</v>
      </c>
      <c r="B68" s="19"/>
      <c r="C68" s="19">
        <f>48*($A68*B$12+7)</f>
        <v>1248</v>
      </c>
      <c r="D68" s="19">
        <f aca="true" t="shared" si="44" ref="D68:Q68">48*($A68*C$12+7)</f>
        <v>2160</v>
      </c>
      <c r="E68" s="19">
        <f t="shared" si="44"/>
        <v>3072</v>
      </c>
      <c r="F68" s="19">
        <f t="shared" si="44"/>
        <v>3984</v>
      </c>
      <c r="G68" s="19">
        <f t="shared" si="44"/>
        <v>4896</v>
      </c>
      <c r="H68" s="19">
        <f t="shared" si="44"/>
        <v>5808</v>
      </c>
      <c r="I68" s="19">
        <f t="shared" si="44"/>
        <v>6720</v>
      </c>
      <c r="J68" s="19">
        <f t="shared" si="44"/>
        <v>7632</v>
      </c>
      <c r="K68" s="19">
        <f t="shared" si="44"/>
        <v>8544</v>
      </c>
      <c r="L68" s="19">
        <f t="shared" si="44"/>
        <v>9456</v>
      </c>
      <c r="M68" s="19">
        <f t="shared" si="44"/>
        <v>10368</v>
      </c>
      <c r="N68" s="19">
        <f t="shared" si="44"/>
        <v>11280</v>
      </c>
      <c r="O68" s="19">
        <f t="shared" si="44"/>
        <v>12192</v>
      </c>
      <c r="P68" s="19">
        <f t="shared" si="44"/>
        <v>13104</v>
      </c>
      <c r="Q68" s="19">
        <f t="shared" si="44"/>
        <v>14016</v>
      </c>
      <c r="R68" s="19">
        <f>48*($A68*Q$12+7)</f>
        <v>14928</v>
      </c>
      <c r="S68" s="19">
        <f>48*($A68*R$12+7)</f>
        <v>15840</v>
      </c>
      <c r="T68" s="19">
        <f>48*($A68*S$12+7)</f>
        <v>16752</v>
      </c>
      <c r="U68" s="19"/>
      <c r="V68" s="19"/>
      <c r="W68" s="35"/>
    </row>
    <row r="69" spans="1:23" ht="12.75">
      <c r="A69" s="21">
        <v>19</v>
      </c>
      <c r="B69" s="19"/>
      <c r="C69" s="19">
        <f>48*($A69*B$12+8)</f>
        <v>1296</v>
      </c>
      <c r="D69" s="19">
        <f aca="true" t="shared" si="45" ref="D69:Q69">48*($A69*C$12+8)</f>
        <v>2208</v>
      </c>
      <c r="E69" s="19">
        <f t="shared" si="45"/>
        <v>3120</v>
      </c>
      <c r="F69" s="19">
        <f t="shared" si="45"/>
        <v>4032</v>
      </c>
      <c r="G69" s="19">
        <f t="shared" si="45"/>
        <v>4944</v>
      </c>
      <c r="H69" s="19">
        <f t="shared" si="45"/>
        <v>5856</v>
      </c>
      <c r="I69" s="19">
        <f t="shared" si="45"/>
        <v>6768</v>
      </c>
      <c r="J69" s="19">
        <f t="shared" si="45"/>
        <v>7680</v>
      </c>
      <c r="K69" s="19">
        <f t="shared" si="45"/>
        <v>8592</v>
      </c>
      <c r="L69" s="19">
        <f t="shared" si="45"/>
        <v>9504</v>
      </c>
      <c r="M69" s="19">
        <f t="shared" si="45"/>
        <v>10416</v>
      </c>
      <c r="N69" s="19">
        <f t="shared" si="45"/>
        <v>11328</v>
      </c>
      <c r="O69" s="19">
        <f t="shared" si="45"/>
        <v>12240</v>
      </c>
      <c r="P69" s="19">
        <f t="shared" si="45"/>
        <v>13152</v>
      </c>
      <c r="Q69" s="19">
        <f t="shared" si="45"/>
        <v>14064</v>
      </c>
      <c r="R69" s="19">
        <f>48*($A69*Q$12+8)</f>
        <v>14976</v>
      </c>
      <c r="S69" s="19">
        <f>48*($A69*R$12+8)</f>
        <v>15888</v>
      </c>
      <c r="T69" s="19">
        <f>48*($A69*S$12+8)</f>
        <v>16800</v>
      </c>
      <c r="U69" s="19"/>
      <c r="V69" s="19"/>
      <c r="W69" s="35"/>
    </row>
    <row r="70" spans="1:23" ht="12.75">
      <c r="A70" s="21">
        <v>19</v>
      </c>
      <c r="B70" s="19"/>
      <c r="C70" s="19">
        <f>48*($A70*B$12+9)</f>
        <v>1344</v>
      </c>
      <c r="D70" s="19">
        <f aca="true" t="shared" si="46" ref="D70:Q70">48*($A70*C$12+9)</f>
        <v>2256</v>
      </c>
      <c r="E70" s="19">
        <f t="shared" si="46"/>
        <v>3168</v>
      </c>
      <c r="F70" s="19">
        <f t="shared" si="46"/>
        <v>4080</v>
      </c>
      <c r="G70" s="19">
        <f t="shared" si="46"/>
        <v>4992</v>
      </c>
      <c r="H70" s="19">
        <f t="shared" si="46"/>
        <v>5904</v>
      </c>
      <c r="I70" s="19">
        <f t="shared" si="46"/>
        <v>6816</v>
      </c>
      <c r="J70" s="19">
        <f t="shared" si="46"/>
        <v>7728</v>
      </c>
      <c r="K70" s="19">
        <f t="shared" si="46"/>
        <v>8640</v>
      </c>
      <c r="L70" s="19">
        <f t="shared" si="46"/>
        <v>9552</v>
      </c>
      <c r="M70" s="19">
        <f t="shared" si="46"/>
        <v>10464</v>
      </c>
      <c r="N70" s="19">
        <f t="shared" si="46"/>
        <v>11376</v>
      </c>
      <c r="O70" s="19">
        <f t="shared" si="46"/>
        <v>12288</v>
      </c>
      <c r="P70" s="19">
        <f t="shared" si="46"/>
        <v>13200</v>
      </c>
      <c r="Q70" s="19">
        <f t="shared" si="46"/>
        <v>14112</v>
      </c>
      <c r="R70" s="19">
        <f>48*($A70*Q$12+9)</f>
        <v>15024</v>
      </c>
      <c r="S70" s="19">
        <f>48*($A70*R$12+9)</f>
        <v>15936</v>
      </c>
      <c r="T70" s="19">
        <f>48*($A70*S$12+9)</f>
        <v>16848</v>
      </c>
      <c r="U70" s="19"/>
      <c r="V70" s="19"/>
      <c r="W70" s="35"/>
    </row>
    <row r="71" spans="1:23" ht="12.75">
      <c r="A71" s="21">
        <v>19</v>
      </c>
      <c r="B71" s="19"/>
      <c r="C71" s="19">
        <f>48*($A71*B$12+10)</f>
        <v>1392</v>
      </c>
      <c r="D71" s="19">
        <f aca="true" t="shared" si="47" ref="D71:Q71">48*($A71*C$12+10)</f>
        <v>2304</v>
      </c>
      <c r="E71" s="19">
        <f t="shared" si="47"/>
        <v>3216</v>
      </c>
      <c r="F71" s="19">
        <f t="shared" si="47"/>
        <v>4128</v>
      </c>
      <c r="G71" s="19">
        <f t="shared" si="47"/>
        <v>5040</v>
      </c>
      <c r="H71" s="19">
        <f t="shared" si="47"/>
        <v>5952</v>
      </c>
      <c r="I71" s="19">
        <f t="shared" si="47"/>
        <v>6864</v>
      </c>
      <c r="J71" s="19">
        <f t="shared" si="47"/>
        <v>7776</v>
      </c>
      <c r="K71" s="19">
        <f t="shared" si="47"/>
        <v>8688</v>
      </c>
      <c r="L71" s="19">
        <f t="shared" si="47"/>
        <v>9600</v>
      </c>
      <c r="M71" s="19">
        <f t="shared" si="47"/>
        <v>10512</v>
      </c>
      <c r="N71" s="19">
        <f t="shared" si="47"/>
        <v>11424</v>
      </c>
      <c r="O71" s="19">
        <f t="shared" si="47"/>
        <v>12336</v>
      </c>
      <c r="P71" s="19">
        <f t="shared" si="47"/>
        <v>13248</v>
      </c>
      <c r="Q71" s="19">
        <f t="shared" si="47"/>
        <v>14160</v>
      </c>
      <c r="R71" s="19">
        <f>48*($A71*Q$12+10)</f>
        <v>15072</v>
      </c>
      <c r="S71" s="19">
        <f>48*($A71*R$12+10)</f>
        <v>15984</v>
      </c>
      <c r="T71" s="19">
        <f>48*($A71*S$12+10)</f>
        <v>16896</v>
      </c>
      <c r="U71" s="19"/>
      <c r="V71" s="19"/>
      <c r="W71" s="35"/>
    </row>
    <row r="72" spans="1:23" ht="12.75">
      <c r="A72" s="21">
        <v>19</v>
      </c>
      <c r="B72" s="19"/>
      <c r="C72" s="19">
        <f>48*($A72*B$12+11)</f>
        <v>1440</v>
      </c>
      <c r="D72" s="19">
        <f aca="true" t="shared" si="48" ref="D72:Q72">48*($A72*C$12+11)</f>
        <v>2352</v>
      </c>
      <c r="E72" s="19">
        <f t="shared" si="48"/>
        <v>3264</v>
      </c>
      <c r="F72" s="19">
        <f t="shared" si="48"/>
        <v>4176</v>
      </c>
      <c r="G72" s="19">
        <f t="shared" si="48"/>
        <v>5088</v>
      </c>
      <c r="H72" s="19">
        <f t="shared" si="48"/>
        <v>6000</v>
      </c>
      <c r="I72" s="19">
        <f t="shared" si="48"/>
        <v>6912</v>
      </c>
      <c r="J72" s="19">
        <f t="shared" si="48"/>
        <v>7824</v>
      </c>
      <c r="K72" s="19">
        <f t="shared" si="48"/>
        <v>8736</v>
      </c>
      <c r="L72" s="19">
        <f t="shared" si="48"/>
        <v>9648</v>
      </c>
      <c r="M72" s="19">
        <f t="shared" si="48"/>
        <v>10560</v>
      </c>
      <c r="N72" s="19">
        <f t="shared" si="48"/>
        <v>11472</v>
      </c>
      <c r="O72" s="19">
        <f t="shared" si="48"/>
        <v>12384</v>
      </c>
      <c r="P72" s="19">
        <f t="shared" si="48"/>
        <v>13296</v>
      </c>
      <c r="Q72" s="19">
        <f t="shared" si="48"/>
        <v>14208</v>
      </c>
      <c r="R72" s="19">
        <f>48*($A72*Q$12+11)</f>
        <v>15120</v>
      </c>
      <c r="S72" s="19">
        <f>48*($A72*R$12+11)</f>
        <v>16032</v>
      </c>
      <c r="T72" s="19">
        <f>48*($A72*S$12+11)</f>
        <v>16944</v>
      </c>
      <c r="U72" s="19"/>
      <c r="V72" s="19"/>
      <c r="W72" s="35"/>
    </row>
    <row r="73" spans="1:23" ht="12.75">
      <c r="A73" s="21">
        <v>19</v>
      </c>
      <c r="B73" s="19"/>
      <c r="C73" s="19">
        <f>48*($A73*B$12+12)</f>
        <v>1488</v>
      </c>
      <c r="D73" s="19">
        <f aca="true" t="shared" si="49" ref="D73:Q73">48*($A73*C$12+12)</f>
        <v>2400</v>
      </c>
      <c r="E73" s="19">
        <f t="shared" si="49"/>
        <v>3312</v>
      </c>
      <c r="F73" s="19">
        <f t="shared" si="49"/>
        <v>4224</v>
      </c>
      <c r="G73" s="19">
        <f t="shared" si="49"/>
        <v>5136</v>
      </c>
      <c r="H73" s="19">
        <f t="shared" si="49"/>
        <v>6048</v>
      </c>
      <c r="I73" s="19">
        <f t="shared" si="49"/>
        <v>6960</v>
      </c>
      <c r="J73" s="19">
        <f t="shared" si="49"/>
        <v>7872</v>
      </c>
      <c r="K73" s="19">
        <f t="shared" si="49"/>
        <v>8784</v>
      </c>
      <c r="L73" s="19">
        <f t="shared" si="49"/>
        <v>9696</v>
      </c>
      <c r="M73" s="19">
        <f t="shared" si="49"/>
        <v>10608</v>
      </c>
      <c r="N73" s="19">
        <f t="shared" si="49"/>
        <v>11520</v>
      </c>
      <c r="O73" s="19">
        <f t="shared" si="49"/>
        <v>12432</v>
      </c>
      <c r="P73" s="19">
        <f t="shared" si="49"/>
        <v>13344</v>
      </c>
      <c r="Q73" s="19">
        <f t="shared" si="49"/>
        <v>14256</v>
      </c>
      <c r="R73" s="19">
        <f>48*($A73*Q$12+12)</f>
        <v>15168</v>
      </c>
      <c r="S73" s="19">
        <f>48*($A73*R$12+12)</f>
        <v>16080</v>
      </c>
      <c r="T73" s="19">
        <f>48*($A73*S$12+12)</f>
        <v>16992</v>
      </c>
      <c r="U73" s="19"/>
      <c r="V73" s="19"/>
      <c r="W73" s="35"/>
    </row>
    <row r="74" spans="1:23" ht="12.75">
      <c r="A74" s="21">
        <v>19</v>
      </c>
      <c r="B74" s="19"/>
      <c r="C74" s="19"/>
      <c r="D74" s="19">
        <f>48*($A74*B$12+7+7)</f>
        <v>1584</v>
      </c>
      <c r="E74" s="19">
        <f aca="true" t="shared" si="50" ref="E74:Q74">48*($A74*C$12+7+7)</f>
        <v>2496</v>
      </c>
      <c r="F74" s="19">
        <f t="shared" si="50"/>
        <v>3408</v>
      </c>
      <c r="G74" s="19">
        <f t="shared" si="50"/>
        <v>4320</v>
      </c>
      <c r="H74" s="19">
        <f t="shared" si="50"/>
        <v>5232</v>
      </c>
      <c r="I74" s="19">
        <f t="shared" si="50"/>
        <v>6144</v>
      </c>
      <c r="J74" s="19">
        <f t="shared" si="50"/>
        <v>7056</v>
      </c>
      <c r="K74" s="19">
        <f t="shared" si="50"/>
        <v>7968</v>
      </c>
      <c r="L74" s="19">
        <f t="shared" si="50"/>
        <v>8880</v>
      </c>
      <c r="M74" s="19">
        <f t="shared" si="50"/>
        <v>9792</v>
      </c>
      <c r="N74" s="19">
        <f t="shared" si="50"/>
        <v>10704</v>
      </c>
      <c r="O74" s="19">
        <f t="shared" si="50"/>
        <v>11616</v>
      </c>
      <c r="P74" s="19">
        <f t="shared" si="50"/>
        <v>12528</v>
      </c>
      <c r="Q74" s="19">
        <f t="shared" si="50"/>
        <v>13440</v>
      </c>
      <c r="R74" s="19">
        <f>48*($A74*P$12+7+7)</f>
        <v>14352</v>
      </c>
      <c r="S74" s="19">
        <f>48*($A74*Q$12+7+7)</f>
        <v>15264</v>
      </c>
      <c r="T74" s="19">
        <f>48*($A74*R$12+7+7)</f>
        <v>16176</v>
      </c>
      <c r="U74" s="19"/>
      <c r="V74" s="19"/>
      <c r="W74" s="35"/>
    </row>
    <row r="75" spans="1:23" ht="12.75">
      <c r="A75" s="21">
        <v>19</v>
      </c>
      <c r="B75" s="19"/>
      <c r="C75" s="19"/>
      <c r="D75" s="19">
        <f>48*($A75*B$12+8+7)</f>
        <v>1632</v>
      </c>
      <c r="E75" s="19">
        <f aca="true" t="shared" si="51" ref="E75:Q75">48*($A75*C$12+8+7)</f>
        <v>2544</v>
      </c>
      <c r="F75" s="19">
        <f t="shared" si="51"/>
        <v>3456</v>
      </c>
      <c r="G75" s="19">
        <f t="shared" si="51"/>
        <v>4368</v>
      </c>
      <c r="H75" s="19">
        <f t="shared" si="51"/>
        <v>5280</v>
      </c>
      <c r="I75" s="19">
        <f t="shared" si="51"/>
        <v>6192</v>
      </c>
      <c r="J75" s="19">
        <f t="shared" si="51"/>
        <v>7104</v>
      </c>
      <c r="K75" s="19">
        <f t="shared" si="51"/>
        <v>8016</v>
      </c>
      <c r="L75" s="19">
        <f t="shared" si="51"/>
        <v>8928</v>
      </c>
      <c r="M75" s="19">
        <f t="shared" si="51"/>
        <v>9840</v>
      </c>
      <c r="N75" s="19">
        <f t="shared" si="51"/>
        <v>10752</v>
      </c>
      <c r="O75" s="19">
        <f t="shared" si="51"/>
        <v>11664</v>
      </c>
      <c r="P75" s="19">
        <f t="shared" si="51"/>
        <v>12576</v>
      </c>
      <c r="Q75" s="19">
        <f t="shared" si="51"/>
        <v>13488</v>
      </c>
      <c r="R75" s="19">
        <f>48*($A75*P$12+8+7)</f>
        <v>14400</v>
      </c>
      <c r="S75" s="19">
        <f>48*($A75*Q$12+8+7)</f>
        <v>15312</v>
      </c>
      <c r="T75" s="19">
        <f>48*($A75*R$12+8+7)</f>
        <v>16224</v>
      </c>
      <c r="U75" s="19"/>
      <c r="V75" s="19"/>
      <c r="W75" s="35"/>
    </row>
    <row r="76" spans="1:23" ht="12.75">
      <c r="A76" s="21">
        <v>19</v>
      </c>
      <c r="B76" s="19"/>
      <c r="C76" s="19"/>
      <c r="D76" s="19">
        <f>48*($A76*B$12+9+7)</f>
        <v>1680</v>
      </c>
      <c r="E76" s="19">
        <f aca="true" t="shared" si="52" ref="E76:Q76">48*($A76*C$12+9+7)</f>
        <v>2592</v>
      </c>
      <c r="F76" s="19">
        <f t="shared" si="52"/>
        <v>3504</v>
      </c>
      <c r="G76" s="19">
        <f t="shared" si="52"/>
        <v>4416</v>
      </c>
      <c r="H76" s="19">
        <f t="shared" si="52"/>
        <v>5328</v>
      </c>
      <c r="I76" s="19">
        <f t="shared" si="52"/>
        <v>6240</v>
      </c>
      <c r="J76" s="19">
        <f t="shared" si="52"/>
        <v>7152</v>
      </c>
      <c r="K76" s="19">
        <f t="shared" si="52"/>
        <v>8064</v>
      </c>
      <c r="L76" s="19">
        <f t="shared" si="52"/>
        <v>8976</v>
      </c>
      <c r="M76" s="19">
        <f t="shared" si="52"/>
        <v>9888</v>
      </c>
      <c r="N76" s="19">
        <f t="shared" si="52"/>
        <v>10800</v>
      </c>
      <c r="O76" s="19">
        <f t="shared" si="52"/>
        <v>11712</v>
      </c>
      <c r="P76" s="19">
        <f t="shared" si="52"/>
        <v>12624</v>
      </c>
      <c r="Q76" s="19">
        <f t="shared" si="52"/>
        <v>13536</v>
      </c>
      <c r="R76" s="19">
        <f>48*($A76*P$12+9+7)</f>
        <v>14448</v>
      </c>
      <c r="S76" s="19">
        <f>48*($A76*Q$12+9+7)</f>
        <v>15360</v>
      </c>
      <c r="T76" s="19">
        <f>48*($A76*R$12+9+7)</f>
        <v>16272</v>
      </c>
      <c r="U76" s="19"/>
      <c r="V76" s="19"/>
      <c r="W76" s="35"/>
    </row>
    <row r="77" spans="1:23" ht="12.75">
      <c r="A77" s="21">
        <v>19</v>
      </c>
      <c r="B77" s="19"/>
      <c r="C77" s="19"/>
      <c r="D77" s="19">
        <f>48*($A77*B$12+10+7)</f>
        <v>1728</v>
      </c>
      <c r="E77" s="19">
        <f aca="true" t="shared" si="53" ref="E77:Q77">48*($A77*C$12+10+7)</f>
        <v>2640</v>
      </c>
      <c r="F77" s="19">
        <f t="shared" si="53"/>
        <v>3552</v>
      </c>
      <c r="G77" s="19">
        <f t="shared" si="53"/>
        <v>4464</v>
      </c>
      <c r="H77" s="19">
        <f t="shared" si="53"/>
        <v>5376</v>
      </c>
      <c r="I77" s="19">
        <f t="shared" si="53"/>
        <v>6288</v>
      </c>
      <c r="J77" s="19">
        <f t="shared" si="53"/>
        <v>7200</v>
      </c>
      <c r="K77" s="19">
        <f t="shared" si="53"/>
        <v>8112</v>
      </c>
      <c r="L77" s="19">
        <f t="shared" si="53"/>
        <v>9024</v>
      </c>
      <c r="M77" s="19">
        <f t="shared" si="53"/>
        <v>9936</v>
      </c>
      <c r="N77" s="19">
        <f t="shared" si="53"/>
        <v>10848</v>
      </c>
      <c r="O77" s="19">
        <f t="shared" si="53"/>
        <v>11760</v>
      </c>
      <c r="P77" s="19">
        <f t="shared" si="53"/>
        <v>12672</v>
      </c>
      <c r="Q77" s="19">
        <f t="shared" si="53"/>
        <v>13584</v>
      </c>
      <c r="R77" s="19">
        <f>48*($A77*P$12+10+7)</f>
        <v>14496</v>
      </c>
      <c r="S77" s="19">
        <f>48*($A77*Q$12+10+7)</f>
        <v>15408</v>
      </c>
      <c r="T77" s="19">
        <f>48*($A77*R$12+10+7)</f>
        <v>16320</v>
      </c>
      <c r="U77" s="19"/>
      <c r="V77" s="19"/>
      <c r="W77" s="35"/>
    </row>
    <row r="78" spans="1:23" ht="12.75">
      <c r="A78" s="21">
        <v>19</v>
      </c>
      <c r="B78" s="19"/>
      <c r="C78" s="19"/>
      <c r="D78" s="19">
        <f>48*($A78*B$12+11+7)</f>
        <v>1776</v>
      </c>
      <c r="E78" s="19">
        <f aca="true" t="shared" si="54" ref="E78:Q78">48*($A78*C$12+11+7)</f>
        <v>2688</v>
      </c>
      <c r="F78" s="19">
        <f t="shared" si="54"/>
        <v>3600</v>
      </c>
      <c r="G78" s="19">
        <f t="shared" si="54"/>
        <v>4512</v>
      </c>
      <c r="H78" s="19">
        <f t="shared" si="54"/>
        <v>5424</v>
      </c>
      <c r="I78" s="19">
        <f t="shared" si="54"/>
        <v>6336</v>
      </c>
      <c r="J78" s="19">
        <f t="shared" si="54"/>
        <v>7248</v>
      </c>
      <c r="K78" s="19">
        <f t="shared" si="54"/>
        <v>8160</v>
      </c>
      <c r="L78" s="19">
        <f t="shared" si="54"/>
        <v>9072</v>
      </c>
      <c r="M78" s="19">
        <f t="shared" si="54"/>
        <v>9984</v>
      </c>
      <c r="N78" s="19">
        <f t="shared" si="54"/>
        <v>10896</v>
      </c>
      <c r="O78" s="19">
        <f t="shared" si="54"/>
        <v>11808</v>
      </c>
      <c r="P78" s="19">
        <f t="shared" si="54"/>
        <v>12720</v>
      </c>
      <c r="Q78" s="19">
        <f t="shared" si="54"/>
        <v>13632</v>
      </c>
      <c r="R78" s="19">
        <f>48*($A78*P$12+11+7)</f>
        <v>14544</v>
      </c>
      <c r="S78" s="19">
        <f>48*($A78*Q$12+11+7)</f>
        <v>15456</v>
      </c>
      <c r="T78" s="19">
        <f>48*($A78*R$12+11+7)</f>
        <v>16368</v>
      </c>
      <c r="U78" s="19"/>
      <c r="V78" s="19"/>
      <c r="W78" s="35"/>
    </row>
    <row r="79" spans="1:23" ht="12.75">
      <c r="A79" s="21">
        <v>19</v>
      </c>
      <c r="B79" s="19"/>
      <c r="C79" s="19"/>
      <c r="D79" s="19">
        <f>48*($A79*B$12+12+7)</f>
        <v>1824</v>
      </c>
      <c r="E79" s="19">
        <f aca="true" t="shared" si="55" ref="E79:Q79">48*($A79*C$12+12+7)</f>
        <v>2736</v>
      </c>
      <c r="F79" s="19">
        <f t="shared" si="55"/>
        <v>3648</v>
      </c>
      <c r="G79" s="19">
        <f t="shared" si="55"/>
        <v>4560</v>
      </c>
      <c r="H79" s="19">
        <f t="shared" si="55"/>
        <v>5472</v>
      </c>
      <c r="I79" s="19">
        <f t="shared" si="55"/>
        <v>6384</v>
      </c>
      <c r="J79" s="19">
        <f t="shared" si="55"/>
        <v>7296</v>
      </c>
      <c r="K79" s="19">
        <f t="shared" si="55"/>
        <v>8208</v>
      </c>
      <c r="L79" s="19">
        <f t="shared" si="55"/>
        <v>9120</v>
      </c>
      <c r="M79" s="19">
        <f t="shared" si="55"/>
        <v>10032</v>
      </c>
      <c r="N79" s="19">
        <f t="shared" si="55"/>
        <v>10944</v>
      </c>
      <c r="O79" s="19">
        <f t="shared" si="55"/>
        <v>11856</v>
      </c>
      <c r="P79" s="19">
        <f t="shared" si="55"/>
        <v>12768</v>
      </c>
      <c r="Q79" s="19">
        <f t="shared" si="55"/>
        <v>13680</v>
      </c>
      <c r="R79" s="19">
        <f>48*($A79*P$12+12+7)</f>
        <v>14592</v>
      </c>
      <c r="S79" s="19">
        <f>48*($A79*Q$12+12+7)</f>
        <v>15504</v>
      </c>
      <c r="T79" s="19">
        <f>48*($A79*R$12+12+7)</f>
        <v>16416</v>
      </c>
      <c r="U79" s="19"/>
      <c r="V79" s="19"/>
      <c r="W79" s="35"/>
    </row>
    <row r="80" spans="1:23" ht="12.75">
      <c r="A80" s="21">
        <v>19</v>
      </c>
      <c r="B80" s="19"/>
      <c r="C80" s="19"/>
      <c r="D80" s="19">
        <f>48*($A80*B$12+12+8)</f>
        <v>1872</v>
      </c>
      <c r="E80" s="19">
        <f aca="true" t="shared" si="56" ref="E80:Q80">48*($A80*C$12+12+8)</f>
        <v>2784</v>
      </c>
      <c r="F80" s="19">
        <f t="shared" si="56"/>
        <v>3696</v>
      </c>
      <c r="G80" s="19">
        <f t="shared" si="56"/>
        <v>4608</v>
      </c>
      <c r="H80" s="19">
        <f t="shared" si="56"/>
        <v>5520</v>
      </c>
      <c r="I80" s="19">
        <f t="shared" si="56"/>
        <v>6432</v>
      </c>
      <c r="J80" s="19">
        <f t="shared" si="56"/>
        <v>7344</v>
      </c>
      <c r="K80" s="19">
        <f t="shared" si="56"/>
        <v>8256</v>
      </c>
      <c r="L80" s="19">
        <f t="shared" si="56"/>
        <v>9168</v>
      </c>
      <c r="M80" s="19">
        <f t="shared" si="56"/>
        <v>10080</v>
      </c>
      <c r="N80" s="19">
        <f t="shared" si="56"/>
        <v>10992</v>
      </c>
      <c r="O80" s="19">
        <f t="shared" si="56"/>
        <v>11904</v>
      </c>
      <c r="P80" s="19">
        <f t="shared" si="56"/>
        <v>12816</v>
      </c>
      <c r="Q80" s="19">
        <f t="shared" si="56"/>
        <v>13728</v>
      </c>
      <c r="R80" s="19">
        <f>48*($A80*P$12+12+8)</f>
        <v>14640</v>
      </c>
      <c r="S80" s="19">
        <f>48*($A80*Q$12+12+8)</f>
        <v>15552</v>
      </c>
      <c r="T80" s="19">
        <f>48*($A80*R$12+12+8)</f>
        <v>16464</v>
      </c>
      <c r="U80" s="19"/>
      <c r="V80" s="19"/>
      <c r="W80" s="35"/>
    </row>
    <row r="81" spans="1:23" ht="12.75">
      <c r="A81" s="21">
        <v>19</v>
      </c>
      <c r="B81" s="19"/>
      <c r="C81" s="19"/>
      <c r="D81" s="19">
        <f>48*($A81*B$12+12+9)</f>
        <v>1920</v>
      </c>
      <c r="E81" s="19">
        <f aca="true" t="shared" si="57" ref="E81:Q81">48*($A81*C$12+12+9)</f>
        <v>2832</v>
      </c>
      <c r="F81" s="19">
        <f t="shared" si="57"/>
        <v>3744</v>
      </c>
      <c r="G81" s="19">
        <f t="shared" si="57"/>
        <v>4656</v>
      </c>
      <c r="H81" s="19">
        <f t="shared" si="57"/>
        <v>5568</v>
      </c>
      <c r="I81" s="19">
        <f t="shared" si="57"/>
        <v>6480</v>
      </c>
      <c r="J81" s="19">
        <f t="shared" si="57"/>
        <v>7392</v>
      </c>
      <c r="K81" s="19">
        <f t="shared" si="57"/>
        <v>8304</v>
      </c>
      <c r="L81" s="19">
        <f t="shared" si="57"/>
        <v>9216</v>
      </c>
      <c r="M81" s="19">
        <f t="shared" si="57"/>
        <v>10128</v>
      </c>
      <c r="N81" s="19">
        <f t="shared" si="57"/>
        <v>11040</v>
      </c>
      <c r="O81" s="19">
        <f t="shared" si="57"/>
        <v>11952</v>
      </c>
      <c r="P81" s="19">
        <f t="shared" si="57"/>
        <v>12864</v>
      </c>
      <c r="Q81" s="19">
        <f t="shared" si="57"/>
        <v>13776</v>
      </c>
      <c r="R81" s="19">
        <f>48*($A81*P$12+12+9)</f>
        <v>14688</v>
      </c>
      <c r="S81" s="19">
        <f>48*($A81*Q$12+12+9)</f>
        <v>15600</v>
      </c>
      <c r="T81" s="19">
        <f>48*($A81*R$12+12+9)</f>
        <v>16512</v>
      </c>
      <c r="U81" s="19"/>
      <c r="V81" s="19"/>
      <c r="W81" s="35"/>
    </row>
    <row r="82" spans="1:23" ht="12.75">
      <c r="A82" s="21">
        <v>19</v>
      </c>
      <c r="B82" s="19"/>
      <c r="C82" s="19"/>
      <c r="D82" s="19">
        <f>48*($A82*B$12+12+10)</f>
        <v>1968</v>
      </c>
      <c r="E82" s="19">
        <f aca="true" t="shared" si="58" ref="E82:Q82">48*($A82*C$12+12+10)</f>
        <v>2880</v>
      </c>
      <c r="F82" s="19">
        <f t="shared" si="58"/>
        <v>3792</v>
      </c>
      <c r="G82" s="19">
        <f t="shared" si="58"/>
        <v>4704</v>
      </c>
      <c r="H82" s="19">
        <f t="shared" si="58"/>
        <v>5616</v>
      </c>
      <c r="I82" s="19">
        <f t="shared" si="58"/>
        <v>6528</v>
      </c>
      <c r="J82" s="19">
        <f t="shared" si="58"/>
        <v>7440</v>
      </c>
      <c r="K82" s="19">
        <f t="shared" si="58"/>
        <v>8352</v>
      </c>
      <c r="L82" s="19">
        <f t="shared" si="58"/>
        <v>9264</v>
      </c>
      <c r="M82" s="19">
        <f t="shared" si="58"/>
        <v>10176</v>
      </c>
      <c r="N82" s="19">
        <f t="shared" si="58"/>
        <v>11088</v>
      </c>
      <c r="O82" s="19">
        <f t="shared" si="58"/>
        <v>12000</v>
      </c>
      <c r="P82" s="19">
        <f t="shared" si="58"/>
        <v>12912</v>
      </c>
      <c r="Q82" s="19">
        <f t="shared" si="58"/>
        <v>13824</v>
      </c>
      <c r="R82" s="19">
        <f>48*($A82*P$12+12+10)</f>
        <v>14736</v>
      </c>
      <c r="S82" s="19">
        <f>48*($A82*Q$12+12+10)</f>
        <v>15648</v>
      </c>
      <c r="T82" s="19">
        <f>48*($A82*R$12+12+10)</f>
        <v>16560</v>
      </c>
      <c r="U82" s="19"/>
      <c r="V82" s="19"/>
      <c r="W82" s="35"/>
    </row>
    <row r="83" spans="1:23" ht="12.75">
      <c r="A83" s="21">
        <v>19</v>
      </c>
      <c r="B83" s="19"/>
      <c r="C83" s="19"/>
      <c r="D83" s="19">
        <f>48*($A83*B$12+12+11)</f>
        <v>2016</v>
      </c>
      <c r="E83" s="19">
        <f aca="true" t="shared" si="59" ref="E83:Q83">48*($A83*C$12+12+11)</f>
        <v>2928</v>
      </c>
      <c r="F83" s="19">
        <f t="shared" si="59"/>
        <v>3840</v>
      </c>
      <c r="G83" s="19">
        <f t="shared" si="59"/>
        <v>4752</v>
      </c>
      <c r="H83" s="19">
        <f t="shared" si="59"/>
        <v>5664</v>
      </c>
      <c r="I83" s="19">
        <f t="shared" si="59"/>
        <v>6576</v>
      </c>
      <c r="J83" s="19">
        <f t="shared" si="59"/>
        <v>7488</v>
      </c>
      <c r="K83" s="19">
        <f t="shared" si="59"/>
        <v>8400</v>
      </c>
      <c r="L83" s="19">
        <f t="shared" si="59"/>
        <v>9312</v>
      </c>
      <c r="M83" s="19">
        <f t="shared" si="59"/>
        <v>10224</v>
      </c>
      <c r="N83" s="19">
        <f t="shared" si="59"/>
        <v>11136</v>
      </c>
      <c r="O83" s="19">
        <f t="shared" si="59"/>
        <v>12048</v>
      </c>
      <c r="P83" s="19">
        <f t="shared" si="59"/>
        <v>12960</v>
      </c>
      <c r="Q83" s="19">
        <f t="shared" si="59"/>
        <v>13872</v>
      </c>
      <c r="R83" s="19">
        <f>48*($A83*P$12+12+11)</f>
        <v>14784</v>
      </c>
      <c r="S83" s="19">
        <f>48*($A83*Q$12+12+11)</f>
        <v>15696</v>
      </c>
      <c r="T83" s="19">
        <f>48*($A83*R$12+12+11)</f>
        <v>16608</v>
      </c>
      <c r="U83" s="19"/>
      <c r="V83" s="19"/>
      <c r="W83" s="35"/>
    </row>
    <row r="84" spans="1:23" ht="12.75">
      <c r="A84" s="21">
        <v>19</v>
      </c>
      <c r="B84" s="19"/>
      <c r="C84" s="19"/>
      <c r="D84" s="19">
        <f>48*($A84*B$12+12+12)</f>
        <v>2064</v>
      </c>
      <c r="E84" s="19">
        <f aca="true" t="shared" si="60" ref="E84:Q84">48*($A84*C$12+12+12)</f>
        <v>2976</v>
      </c>
      <c r="F84" s="19">
        <f t="shared" si="60"/>
        <v>3888</v>
      </c>
      <c r="G84" s="19">
        <f t="shared" si="60"/>
        <v>4800</v>
      </c>
      <c r="H84" s="19">
        <f t="shared" si="60"/>
        <v>5712</v>
      </c>
      <c r="I84" s="19">
        <f t="shared" si="60"/>
        <v>6624</v>
      </c>
      <c r="J84" s="19">
        <f t="shared" si="60"/>
        <v>7536</v>
      </c>
      <c r="K84" s="19">
        <f t="shared" si="60"/>
        <v>8448</v>
      </c>
      <c r="L84" s="19">
        <f t="shared" si="60"/>
        <v>9360</v>
      </c>
      <c r="M84" s="19">
        <f t="shared" si="60"/>
        <v>10272</v>
      </c>
      <c r="N84" s="19">
        <f t="shared" si="60"/>
        <v>11184</v>
      </c>
      <c r="O84" s="19">
        <f t="shared" si="60"/>
        <v>12096</v>
      </c>
      <c r="P84" s="19">
        <f t="shared" si="60"/>
        <v>13008</v>
      </c>
      <c r="Q84" s="19">
        <f t="shared" si="60"/>
        <v>13920</v>
      </c>
      <c r="R84" s="19">
        <f>48*($A84*P$12+12+12)</f>
        <v>14832</v>
      </c>
      <c r="S84" s="19">
        <f>48*($A84*Q$12+12+12)</f>
        <v>15744</v>
      </c>
      <c r="T84" s="19">
        <f>48*($A84*R$12+12+12)</f>
        <v>16656</v>
      </c>
      <c r="U84" s="19"/>
      <c r="V84" s="19"/>
      <c r="W84" s="35"/>
    </row>
    <row r="85" spans="1:23" ht="12.75">
      <c r="A85" s="21">
        <v>19</v>
      </c>
      <c r="B85" s="19">
        <f aca="true" t="shared" si="61" ref="B85:S85">48*$A85*B$12</f>
        <v>912</v>
      </c>
      <c r="C85" s="19">
        <f t="shared" si="61"/>
        <v>1824</v>
      </c>
      <c r="D85" s="19">
        <f t="shared" si="61"/>
        <v>2736</v>
      </c>
      <c r="E85" s="19">
        <f t="shared" si="61"/>
        <v>3648</v>
      </c>
      <c r="F85" s="19">
        <f t="shared" si="61"/>
        <v>4560</v>
      </c>
      <c r="G85" s="19">
        <f t="shared" si="61"/>
        <v>5472</v>
      </c>
      <c r="H85" s="19">
        <f t="shared" si="61"/>
        <v>6384</v>
      </c>
      <c r="I85" s="19">
        <f t="shared" si="61"/>
        <v>7296</v>
      </c>
      <c r="J85" s="19">
        <f t="shared" si="61"/>
        <v>8208</v>
      </c>
      <c r="K85" s="19">
        <f t="shared" si="61"/>
        <v>9120</v>
      </c>
      <c r="L85" s="19">
        <f t="shared" si="61"/>
        <v>10032</v>
      </c>
      <c r="M85" s="19">
        <f t="shared" si="61"/>
        <v>10944</v>
      </c>
      <c r="N85" s="19">
        <f t="shared" si="61"/>
        <v>11856</v>
      </c>
      <c r="O85" s="19">
        <f t="shared" si="61"/>
        <v>12768</v>
      </c>
      <c r="P85" s="19">
        <f t="shared" si="61"/>
        <v>13680</v>
      </c>
      <c r="Q85" s="19">
        <f t="shared" si="61"/>
        <v>14592</v>
      </c>
      <c r="R85" s="19">
        <f t="shared" si="61"/>
        <v>15504</v>
      </c>
      <c r="S85" s="19">
        <f t="shared" si="61"/>
        <v>16416</v>
      </c>
      <c r="T85" s="19"/>
      <c r="U85" s="19"/>
      <c r="V85" s="19"/>
      <c r="W85" s="35"/>
    </row>
    <row r="86" spans="1:23" ht="12.75">
      <c r="A86" s="21"/>
      <c r="B86" s="19"/>
      <c r="C86" s="19"/>
      <c r="D86" s="19"/>
      <c r="E86" s="19"/>
      <c r="F86" s="19"/>
      <c r="G86" s="19"/>
      <c r="H86" s="19"/>
      <c r="I86" s="19"/>
      <c r="J86" s="19"/>
      <c r="K86" s="19"/>
      <c r="L86" s="19"/>
      <c r="M86" s="19"/>
      <c r="N86" s="19"/>
      <c r="O86" s="19"/>
      <c r="P86" s="19"/>
      <c r="Q86" s="19"/>
      <c r="R86" s="19"/>
      <c r="S86" s="19"/>
      <c r="T86" s="19"/>
      <c r="U86" s="19"/>
      <c r="V86" s="19"/>
      <c r="W86" s="35"/>
    </row>
    <row r="87" spans="1:23" ht="12.75">
      <c r="A87" s="21">
        <v>20</v>
      </c>
      <c r="B87" s="19"/>
      <c r="C87" s="19">
        <f>48*($A87*B$12+8)</f>
        <v>1344</v>
      </c>
      <c r="D87" s="19">
        <f aca="true" t="shared" si="62" ref="D87:Q87">48*($A87*C$12+8)</f>
        <v>2304</v>
      </c>
      <c r="E87" s="19">
        <f t="shared" si="62"/>
        <v>3264</v>
      </c>
      <c r="F87" s="19">
        <f t="shared" si="62"/>
        <v>4224</v>
      </c>
      <c r="G87" s="19">
        <f t="shared" si="62"/>
        <v>5184</v>
      </c>
      <c r="H87" s="19">
        <f t="shared" si="62"/>
        <v>6144</v>
      </c>
      <c r="I87" s="19">
        <f t="shared" si="62"/>
        <v>7104</v>
      </c>
      <c r="J87" s="19">
        <f t="shared" si="62"/>
        <v>8064</v>
      </c>
      <c r="K87" s="19">
        <f t="shared" si="62"/>
        <v>9024</v>
      </c>
      <c r="L87" s="19">
        <f t="shared" si="62"/>
        <v>9984</v>
      </c>
      <c r="M87" s="19">
        <f t="shared" si="62"/>
        <v>10944</v>
      </c>
      <c r="N87" s="19">
        <f t="shared" si="62"/>
        <v>11904</v>
      </c>
      <c r="O87" s="19">
        <f t="shared" si="62"/>
        <v>12864</v>
      </c>
      <c r="P87" s="19">
        <f t="shared" si="62"/>
        <v>13824</v>
      </c>
      <c r="Q87" s="19">
        <f t="shared" si="62"/>
        <v>14784</v>
      </c>
      <c r="R87" s="19">
        <f>48*($A87*Q$12+8)</f>
        <v>15744</v>
      </c>
      <c r="S87" s="19">
        <f>48*($A87*R$12+8)</f>
        <v>16704</v>
      </c>
      <c r="T87" s="19"/>
      <c r="U87" s="19"/>
      <c r="V87" s="19"/>
      <c r="W87" s="35"/>
    </row>
    <row r="88" spans="1:23" ht="12.75">
      <c r="A88" s="21">
        <v>20</v>
      </c>
      <c r="B88" s="19"/>
      <c r="C88" s="19">
        <f>48*($A88*B$12+9)</f>
        <v>1392</v>
      </c>
      <c r="D88" s="19">
        <f aca="true" t="shared" si="63" ref="D88:Q88">48*($A88*C$12+9)</f>
        <v>2352</v>
      </c>
      <c r="E88" s="19">
        <f t="shared" si="63"/>
        <v>3312</v>
      </c>
      <c r="F88" s="19">
        <f t="shared" si="63"/>
        <v>4272</v>
      </c>
      <c r="G88" s="19">
        <f t="shared" si="63"/>
        <v>5232</v>
      </c>
      <c r="H88" s="19">
        <f t="shared" si="63"/>
        <v>6192</v>
      </c>
      <c r="I88" s="19">
        <f t="shared" si="63"/>
        <v>7152</v>
      </c>
      <c r="J88" s="19">
        <f t="shared" si="63"/>
        <v>8112</v>
      </c>
      <c r="K88" s="19">
        <f t="shared" si="63"/>
        <v>9072</v>
      </c>
      <c r="L88" s="19">
        <f t="shared" si="63"/>
        <v>10032</v>
      </c>
      <c r="M88" s="19">
        <f t="shared" si="63"/>
        <v>10992</v>
      </c>
      <c r="N88" s="19">
        <f t="shared" si="63"/>
        <v>11952</v>
      </c>
      <c r="O88" s="19">
        <f t="shared" si="63"/>
        <v>12912</v>
      </c>
      <c r="P88" s="19">
        <f t="shared" si="63"/>
        <v>13872</v>
      </c>
      <c r="Q88" s="19">
        <f t="shared" si="63"/>
        <v>14832</v>
      </c>
      <c r="R88" s="19">
        <f>48*($A88*Q$12+9)</f>
        <v>15792</v>
      </c>
      <c r="S88" s="19">
        <f>48*($A88*R$12+9)</f>
        <v>16752</v>
      </c>
      <c r="T88" s="19"/>
      <c r="U88" s="19"/>
      <c r="V88" s="19"/>
      <c r="W88" s="35"/>
    </row>
    <row r="89" spans="1:23" ht="12.75">
      <c r="A89" s="21">
        <v>20</v>
      </c>
      <c r="B89" s="19"/>
      <c r="C89" s="19">
        <f>48*($A89*B$12+10)</f>
        <v>1440</v>
      </c>
      <c r="D89" s="19">
        <f aca="true" t="shared" si="64" ref="D89:Q89">48*($A89*C$12+10)</f>
        <v>2400</v>
      </c>
      <c r="E89" s="19">
        <f t="shared" si="64"/>
        <v>3360</v>
      </c>
      <c r="F89" s="19">
        <f t="shared" si="64"/>
        <v>4320</v>
      </c>
      <c r="G89" s="19">
        <f t="shared" si="64"/>
        <v>5280</v>
      </c>
      <c r="H89" s="19">
        <f t="shared" si="64"/>
        <v>6240</v>
      </c>
      <c r="I89" s="19">
        <f t="shared" si="64"/>
        <v>7200</v>
      </c>
      <c r="J89" s="19">
        <f t="shared" si="64"/>
        <v>8160</v>
      </c>
      <c r="K89" s="19">
        <f t="shared" si="64"/>
        <v>9120</v>
      </c>
      <c r="L89" s="19">
        <f t="shared" si="64"/>
        <v>10080</v>
      </c>
      <c r="M89" s="19">
        <f t="shared" si="64"/>
        <v>11040</v>
      </c>
      <c r="N89" s="19">
        <f t="shared" si="64"/>
        <v>12000</v>
      </c>
      <c r="O89" s="19">
        <f t="shared" si="64"/>
        <v>12960</v>
      </c>
      <c r="P89" s="19">
        <f t="shared" si="64"/>
        <v>13920</v>
      </c>
      <c r="Q89" s="19">
        <f t="shared" si="64"/>
        <v>14880</v>
      </c>
      <c r="R89" s="19">
        <f>48*($A89*Q$12+10)</f>
        <v>15840</v>
      </c>
      <c r="S89" s="19">
        <f>48*($A89*R$12+10)</f>
        <v>16800</v>
      </c>
      <c r="T89" s="19"/>
      <c r="U89" s="19"/>
      <c r="V89" s="19"/>
      <c r="W89" s="35"/>
    </row>
    <row r="90" spans="1:23" ht="12.75">
      <c r="A90" s="21">
        <v>20</v>
      </c>
      <c r="B90" s="19"/>
      <c r="C90" s="19">
        <f>48*($A90*B$12+11)</f>
        <v>1488</v>
      </c>
      <c r="D90" s="19">
        <f aca="true" t="shared" si="65" ref="D90:Q90">48*($A90*C$12+11)</f>
        <v>2448</v>
      </c>
      <c r="E90" s="19">
        <f t="shared" si="65"/>
        <v>3408</v>
      </c>
      <c r="F90" s="19">
        <f t="shared" si="65"/>
        <v>4368</v>
      </c>
      <c r="G90" s="19">
        <f t="shared" si="65"/>
        <v>5328</v>
      </c>
      <c r="H90" s="19">
        <f t="shared" si="65"/>
        <v>6288</v>
      </c>
      <c r="I90" s="19">
        <f t="shared" si="65"/>
        <v>7248</v>
      </c>
      <c r="J90" s="19">
        <f t="shared" si="65"/>
        <v>8208</v>
      </c>
      <c r="K90" s="19">
        <f t="shared" si="65"/>
        <v>9168</v>
      </c>
      <c r="L90" s="19">
        <f t="shared" si="65"/>
        <v>10128</v>
      </c>
      <c r="M90" s="19">
        <f t="shared" si="65"/>
        <v>11088</v>
      </c>
      <c r="N90" s="19">
        <f t="shared" si="65"/>
        <v>12048</v>
      </c>
      <c r="O90" s="19">
        <f t="shared" si="65"/>
        <v>13008</v>
      </c>
      <c r="P90" s="19">
        <f t="shared" si="65"/>
        <v>13968</v>
      </c>
      <c r="Q90" s="19">
        <f t="shared" si="65"/>
        <v>14928</v>
      </c>
      <c r="R90" s="19">
        <f>48*($A90*Q$12+11)</f>
        <v>15888</v>
      </c>
      <c r="S90" s="19">
        <f>48*($A90*R$12+11)</f>
        <v>16848</v>
      </c>
      <c r="T90" s="19"/>
      <c r="U90" s="19"/>
      <c r="V90" s="19"/>
      <c r="W90" s="35"/>
    </row>
    <row r="91" spans="1:23" ht="12.75">
      <c r="A91" s="21">
        <v>20</v>
      </c>
      <c r="B91" s="19"/>
      <c r="C91" s="19">
        <f>48*($A91*B$12+12)</f>
        <v>1536</v>
      </c>
      <c r="D91" s="19">
        <f aca="true" t="shared" si="66" ref="D91:Q91">48*($A91*C$12+12)</f>
        <v>2496</v>
      </c>
      <c r="E91" s="19">
        <f t="shared" si="66"/>
        <v>3456</v>
      </c>
      <c r="F91" s="19">
        <f t="shared" si="66"/>
        <v>4416</v>
      </c>
      <c r="G91" s="19">
        <f t="shared" si="66"/>
        <v>5376</v>
      </c>
      <c r="H91" s="19">
        <f t="shared" si="66"/>
        <v>6336</v>
      </c>
      <c r="I91" s="19">
        <f t="shared" si="66"/>
        <v>7296</v>
      </c>
      <c r="J91" s="19">
        <f t="shared" si="66"/>
        <v>8256</v>
      </c>
      <c r="K91" s="19">
        <f t="shared" si="66"/>
        <v>9216</v>
      </c>
      <c r="L91" s="19">
        <f t="shared" si="66"/>
        <v>10176</v>
      </c>
      <c r="M91" s="19">
        <f t="shared" si="66"/>
        <v>11136</v>
      </c>
      <c r="N91" s="19">
        <f t="shared" si="66"/>
        <v>12096</v>
      </c>
      <c r="O91" s="19">
        <f t="shared" si="66"/>
        <v>13056</v>
      </c>
      <c r="P91" s="19">
        <f t="shared" si="66"/>
        <v>14016</v>
      </c>
      <c r="Q91" s="19">
        <f t="shared" si="66"/>
        <v>14976</v>
      </c>
      <c r="R91" s="19">
        <f>48*($A91*Q$12+12)</f>
        <v>15936</v>
      </c>
      <c r="S91" s="19">
        <f>48*($A91*R$12+12)</f>
        <v>16896</v>
      </c>
      <c r="T91" s="19"/>
      <c r="U91" s="19"/>
      <c r="V91" s="19"/>
      <c r="W91" s="35"/>
    </row>
    <row r="92" spans="1:23" ht="12.75">
      <c r="A92" s="21">
        <v>20</v>
      </c>
      <c r="B92" s="19"/>
      <c r="C92" s="19">
        <f>48*($A92*B$12+13)</f>
        <v>1584</v>
      </c>
      <c r="D92" s="19">
        <f aca="true" t="shared" si="67" ref="D92:Q92">48*($A92*C$12+13)</f>
        <v>2544</v>
      </c>
      <c r="E92" s="19">
        <f t="shared" si="67"/>
        <v>3504</v>
      </c>
      <c r="F92" s="19">
        <f t="shared" si="67"/>
        <v>4464</v>
      </c>
      <c r="G92" s="19">
        <f t="shared" si="67"/>
        <v>5424</v>
      </c>
      <c r="H92" s="19">
        <f t="shared" si="67"/>
        <v>6384</v>
      </c>
      <c r="I92" s="19">
        <f t="shared" si="67"/>
        <v>7344</v>
      </c>
      <c r="J92" s="19">
        <f t="shared" si="67"/>
        <v>8304</v>
      </c>
      <c r="K92" s="19">
        <f t="shared" si="67"/>
        <v>9264</v>
      </c>
      <c r="L92" s="19">
        <f t="shared" si="67"/>
        <v>10224</v>
      </c>
      <c r="M92" s="19">
        <f t="shared" si="67"/>
        <v>11184</v>
      </c>
      <c r="N92" s="19">
        <f t="shared" si="67"/>
        <v>12144</v>
      </c>
      <c r="O92" s="19">
        <f t="shared" si="67"/>
        <v>13104</v>
      </c>
      <c r="P92" s="19">
        <f t="shared" si="67"/>
        <v>14064</v>
      </c>
      <c r="Q92" s="19">
        <f t="shared" si="67"/>
        <v>15024</v>
      </c>
      <c r="R92" s="19">
        <f>48*($A92*Q$12+13)</f>
        <v>15984</v>
      </c>
      <c r="S92" s="19">
        <f>48*($A92*R$12+13)</f>
        <v>16944</v>
      </c>
      <c r="T92" s="19"/>
      <c r="U92" s="19"/>
      <c r="V92" s="19"/>
      <c r="W92" s="35"/>
    </row>
    <row r="93" spans="1:23" ht="12.75">
      <c r="A93" s="21">
        <v>20</v>
      </c>
      <c r="B93" s="19"/>
      <c r="C93" s="19">
        <f aca="true" t="shared" si="68" ref="C93:S93">48*($A93*B$12+7)</f>
        <v>1296</v>
      </c>
      <c r="D93" s="19">
        <f t="shared" si="68"/>
        <v>2256</v>
      </c>
      <c r="E93" s="19">
        <f t="shared" si="68"/>
        <v>3216</v>
      </c>
      <c r="F93" s="19">
        <f t="shared" si="68"/>
        <v>4176</v>
      </c>
      <c r="G93" s="19">
        <f t="shared" si="68"/>
        <v>5136</v>
      </c>
      <c r="H93" s="19">
        <f t="shared" si="68"/>
        <v>6096</v>
      </c>
      <c r="I93" s="19">
        <f t="shared" si="68"/>
        <v>7056</v>
      </c>
      <c r="J93" s="19">
        <f t="shared" si="68"/>
        <v>8016</v>
      </c>
      <c r="K93" s="19">
        <f t="shared" si="68"/>
        <v>8976</v>
      </c>
      <c r="L93" s="19">
        <f t="shared" si="68"/>
        <v>9936</v>
      </c>
      <c r="M93" s="19">
        <f t="shared" si="68"/>
        <v>10896</v>
      </c>
      <c r="N93" s="19">
        <f t="shared" si="68"/>
        <v>11856</v>
      </c>
      <c r="O93" s="19">
        <f t="shared" si="68"/>
        <v>12816</v>
      </c>
      <c r="P93" s="19">
        <f t="shared" si="68"/>
        <v>13776</v>
      </c>
      <c r="Q93" s="19">
        <f t="shared" si="68"/>
        <v>14736</v>
      </c>
      <c r="R93" s="19">
        <f t="shared" si="68"/>
        <v>15696</v>
      </c>
      <c r="S93" s="19">
        <f t="shared" si="68"/>
        <v>16656</v>
      </c>
      <c r="T93" s="19"/>
      <c r="U93" s="19"/>
      <c r="V93" s="19"/>
      <c r="W93" s="35"/>
    </row>
    <row r="94" spans="1:23" ht="12.75">
      <c r="A94" s="21">
        <v>20</v>
      </c>
      <c r="B94" s="19"/>
      <c r="C94" s="19"/>
      <c r="D94" s="19">
        <f aca="true" t="shared" si="69" ref="D94:S94">48*($A94*B$12+7+7)</f>
        <v>1632</v>
      </c>
      <c r="E94" s="19">
        <f t="shared" si="69"/>
        <v>2592</v>
      </c>
      <c r="F94" s="19">
        <f t="shared" si="69"/>
        <v>3552</v>
      </c>
      <c r="G94" s="19">
        <f t="shared" si="69"/>
        <v>4512</v>
      </c>
      <c r="H94" s="19">
        <f t="shared" si="69"/>
        <v>5472</v>
      </c>
      <c r="I94" s="19">
        <f t="shared" si="69"/>
        <v>6432</v>
      </c>
      <c r="J94" s="19">
        <f t="shared" si="69"/>
        <v>7392</v>
      </c>
      <c r="K94" s="19">
        <f t="shared" si="69"/>
        <v>8352</v>
      </c>
      <c r="L94" s="19">
        <f t="shared" si="69"/>
        <v>9312</v>
      </c>
      <c r="M94" s="19">
        <f t="shared" si="69"/>
        <v>10272</v>
      </c>
      <c r="N94" s="19">
        <f t="shared" si="69"/>
        <v>11232</v>
      </c>
      <c r="O94" s="19">
        <f t="shared" si="69"/>
        <v>12192</v>
      </c>
      <c r="P94" s="19">
        <f t="shared" si="69"/>
        <v>13152</v>
      </c>
      <c r="Q94" s="19">
        <f t="shared" si="69"/>
        <v>14112</v>
      </c>
      <c r="R94" s="19">
        <f t="shared" si="69"/>
        <v>15072</v>
      </c>
      <c r="S94" s="19">
        <f t="shared" si="69"/>
        <v>16032</v>
      </c>
      <c r="T94" s="19"/>
      <c r="U94" s="19"/>
      <c r="V94" s="19"/>
      <c r="W94" s="35"/>
    </row>
    <row r="95" spans="1:23" ht="12.75">
      <c r="A95" s="21">
        <v>20</v>
      </c>
      <c r="B95" s="19"/>
      <c r="C95" s="19"/>
      <c r="D95" s="19">
        <f>48*($A95*B$12+8+7)</f>
        <v>1680</v>
      </c>
      <c r="E95" s="19">
        <f aca="true" t="shared" si="70" ref="E95:Q95">48*($A95*C$12+8+7)</f>
        <v>2640</v>
      </c>
      <c r="F95" s="19">
        <f t="shared" si="70"/>
        <v>3600</v>
      </c>
      <c r="G95" s="19">
        <f t="shared" si="70"/>
        <v>4560</v>
      </c>
      <c r="H95" s="19">
        <f t="shared" si="70"/>
        <v>5520</v>
      </c>
      <c r="I95" s="19">
        <f t="shared" si="70"/>
        <v>6480</v>
      </c>
      <c r="J95" s="19">
        <f t="shared" si="70"/>
        <v>7440</v>
      </c>
      <c r="K95" s="19">
        <f t="shared" si="70"/>
        <v>8400</v>
      </c>
      <c r="L95" s="19">
        <f t="shared" si="70"/>
        <v>9360</v>
      </c>
      <c r="M95" s="19">
        <f t="shared" si="70"/>
        <v>10320</v>
      </c>
      <c r="N95" s="19">
        <f t="shared" si="70"/>
        <v>11280</v>
      </c>
      <c r="O95" s="19">
        <f t="shared" si="70"/>
        <v>12240</v>
      </c>
      <c r="P95" s="19">
        <f t="shared" si="70"/>
        <v>13200</v>
      </c>
      <c r="Q95" s="19">
        <f t="shared" si="70"/>
        <v>14160</v>
      </c>
      <c r="R95" s="19">
        <f>48*($A95*P$12+8+7)</f>
        <v>15120</v>
      </c>
      <c r="S95" s="19">
        <f>48*($A95*Q$12+8+7)</f>
        <v>16080</v>
      </c>
      <c r="T95" s="19"/>
      <c r="U95" s="19"/>
      <c r="V95" s="19"/>
      <c r="W95" s="35"/>
    </row>
    <row r="96" spans="1:23" ht="12.75">
      <c r="A96" s="21">
        <v>20</v>
      </c>
      <c r="B96" s="19"/>
      <c r="C96" s="19"/>
      <c r="D96" s="19">
        <f>48*($A96*B$12+9+7)</f>
        <v>1728</v>
      </c>
      <c r="E96" s="19">
        <f aca="true" t="shared" si="71" ref="E96:Q96">48*($A96*C$12+9+7)</f>
        <v>2688</v>
      </c>
      <c r="F96" s="19">
        <f t="shared" si="71"/>
        <v>3648</v>
      </c>
      <c r="G96" s="19">
        <f t="shared" si="71"/>
        <v>4608</v>
      </c>
      <c r="H96" s="19">
        <f t="shared" si="71"/>
        <v>5568</v>
      </c>
      <c r="I96" s="19">
        <f t="shared" si="71"/>
        <v>6528</v>
      </c>
      <c r="J96" s="19">
        <f t="shared" si="71"/>
        <v>7488</v>
      </c>
      <c r="K96" s="19">
        <f t="shared" si="71"/>
        <v>8448</v>
      </c>
      <c r="L96" s="19">
        <f t="shared" si="71"/>
        <v>9408</v>
      </c>
      <c r="M96" s="19">
        <f t="shared" si="71"/>
        <v>10368</v>
      </c>
      <c r="N96" s="19">
        <f t="shared" si="71"/>
        <v>11328</v>
      </c>
      <c r="O96" s="19">
        <f t="shared" si="71"/>
        <v>12288</v>
      </c>
      <c r="P96" s="19">
        <f t="shared" si="71"/>
        <v>13248</v>
      </c>
      <c r="Q96" s="19">
        <f t="shared" si="71"/>
        <v>14208</v>
      </c>
      <c r="R96" s="19">
        <f>48*($A96*P$12+9+7)</f>
        <v>15168</v>
      </c>
      <c r="S96" s="19">
        <f>48*($A96*Q$12+9+7)</f>
        <v>16128</v>
      </c>
      <c r="T96" s="19"/>
      <c r="U96" s="19"/>
      <c r="V96" s="19"/>
      <c r="W96" s="35"/>
    </row>
    <row r="97" spans="1:23" ht="12.75">
      <c r="A97" s="21">
        <v>20</v>
      </c>
      <c r="B97" s="19"/>
      <c r="C97" s="19"/>
      <c r="D97" s="19">
        <f>48*($A97*B$12+10+7)</f>
        <v>1776</v>
      </c>
      <c r="E97" s="19">
        <f aca="true" t="shared" si="72" ref="E97:Q97">48*($A97*C$12+10+7)</f>
        <v>2736</v>
      </c>
      <c r="F97" s="19">
        <f t="shared" si="72"/>
        <v>3696</v>
      </c>
      <c r="G97" s="19">
        <f t="shared" si="72"/>
        <v>4656</v>
      </c>
      <c r="H97" s="19">
        <f t="shared" si="72"/>
        <v>5616</v>
      </c>
      <c r="I97" s="19">
        <f t="shared" si="72"/>
        <v>6576</v>
      </c>
      <c r="J97" s="19">
        <f t="shared" si="72"/>
        <v>7536</v>
      </c>
      <c r="K97" s="19">
        <f t="shared" si="72"/>
        <v>8496</v>
      </c>
      <c r="L97" s="19">
        <f t="shared" si="72"/>
        <v>9456</v>
      </c>
      <c r="M97" s="19">
        <f t="shared" si="72"/>
        <v>10416</v>
      </c>
      <c r="N97" s="19">
        <f t="shared" si="72"/>
        <v>11376</v>
      </c>
      <c r="O97" s="19">
        <f t="shared" si="72"/>
        <v>12336</v>
      </c>
      <c r="P97" s="19">
        <f t="shared" si="72"/>
        <v>13296</v>
      </c>
      <c r="Q97" s="19">
        <f t="shared" si="72"/>
        <v>14256</v>
      </c>
      <c r="R97" s="19">
        <f>48*($A97*P$12+10+7)</f>
        <v>15216</v>
      </c>
      <c r="S97" s="19">
        <f>48*($A97*Q$12+10+7)</f>
        <v>16176</v>
      </c>
      <c r="T97" s="19"/>
      <c r="U97" s="19"/>
      <c r="V97" s="19"/>
      <c r="W97" s="35"/>
    </row>
    <row r="98" spans="1:23" ht="12.75">
      <c r="A98" s="21">
        <v>20</v>
      </c>
      <c r="B98" s="19"/>
      <c r="C98" s="19"/>
      <c r="D98" s="19">
        <f>48*($A98*B$12+11+7)</f>
        <v>1824</v>
      </c>
      <c r="E98" s="19">
        <f aca="true" t="shared" si="73" ref="E98:Q98">48*($A98*C$12+11+7)</f>
        <v>2784</v>
      </c>
      <c r="F98" s="19">
        <f t="shared" si="73"/>
        <v>3744</v>
      </c>
      <c r="G98" s="19">
        <f t="shared" si="73"/>
        <v>4704</v>
      </c>
      <c r="H98" s="19">
        <f t="shared" si="73"/>
        <v>5664</v>
      </c>
      <c r="I98" s="19">
        <f t="shared" si="73"/>
        <v>6624</v>
      </c>
      <c r="J98" s="19">
        <f t="shared" si="73"/>
        <v>7584</v>
      </c>
      <c r="K98" s="19">
        <f t="shared" si="73"/>
        <v>8544</v>
      </c>
      <c r="L98" s="19">
        <f t="shared" si="73"/>
        <v>9504</v>
      </c>
      <c r="M98" s="19">
        <f t="shared" si="73"/>
        <v>10464</v>
      </c>
      <c r="N98" s="19">
        <f t="shared" si="73"/>
        <v>11424</v>
      </c>
      <c r="O98" s="19">
        <f t="shared" si="73"/>
        <v>12384</v>
      </c>
      <c r="P98" s="19">
        <f t="shared" si="73"/>
        <v>13344</v>
      </c>
      <c r="Q98" s="19">
        <f t="shared" si="73"/>
        <v>14304</v>
      </c>
      <c r="R98" s="19">
        <f>48*($A98*P$12+11+7)</f>
        <v>15264</v>
      </c>
      <c r="S98" s="19">
        <f>48*($A98*Q$12+11+7)</f>
        <v>16224</v>
      </c>
      <c r="T98" s="19"/>
      <c r="U98" s="19"/>
      <c r="V98" s="19"/>
      <c r="W98" s="35"/>
    </row>
    <row r="99" spans="1:23" ht="12.75">
      <c r="A99" s="21">
        <v>20</v>
      </c>
      <c r="B99" s="19"/>
      <c r="C99" s="19"/>
      <c r="D99" s="19">
        <f>48*($A99*B$12+12+7)</f>
        <v>1872</v>
      </c>
      <c r="E99" s="19">
        <f aca="true" t="shared" si="74" ref="E99:Q99">48*($A99*C$12+12+7)</f>
        <v>2832</v>
      </c>
      <c r="F99" s="19">
        <f t="shared" si="74"/>
        <v>3792</v>
      </c>
      <c r="G99" s="19">
        <f t="shared" si="74"/>
        <v>4752</v>
      </c>
      <c r="H99" s="19">
        <f t="shared" si="74"/>
        <v>5712</v>
      </c>
      <c r="I99" s="19">
        <f t="shared" si="74"/>
        <v>6672</v>
      </c>
      <c r="J99" s="19">
        <f t="shared" si="74"/>
        <v>7632</v>
      </c>
      <c r="K99" s="19">
        <f t="shared" si="74"/>
        <v>8592</v>
      </c>
      <c r="L99" s="19">
        <f t="shared" si="74"/>
        <v>9552</v>
      </c>
      <c r="M99" s="19">
        <f t="shared" si="74"/>
        <v>10512</v>
      </c>
      <c r="N99" s="19">
        <f t="shared" si="74"/>
        <v>11472</v>
      </c>
      <c r="O99" s="19">
        <f t="shared" si="74"/>
        <v>12432</v>
      </c>
      <c r="P99" s="19">
        <f t="shared" si="74"/>
        <v>13392</v>
      </c>
      <c r="Q99" s="19">
        <f t="shared" si="74"/>
        <v>14352</v>
      </c>
      <c r="R99" s="19">
        <f>48*($A99*P$12+12+7)</f>
        <v>15312</v>
      </c>
      <c r="S99" s="19">
        <f>48*($A99*Q$12+12+7)</f>
        <v>16272</v>
      </c>
      <c r="T99" s="19"/>
      <c r="U99" s="19"/>
      <c r="V99" s="19"/>
      <c r="W99" s="35"/>
    </row>
    <row r="100" spans="1:23" ht="12.75">
      <c r="A100" s="21">
        <v>20</v>
      </c>
      <c r="B100" s="19"/>
      <c r="C100" s="19"/>
      <c r="D100" s="19">
        <f>48*($A100*B$12+13+7)</f>
        <v>1920</v>
      </c>
      <c r="E100" s="19">
        <f aca="true" t="shared" si="75" ref="E100:Q100">48*($A100*C$12+13+7)</f>
        <v>2880</v>
      </c>
      <c r="F100" s="19">
        <f t="shared" si="75"/>
        <v>3840</v>
      </c>
      <c r="G100" s="19">
        <f t="shared" si="75"/>
        <v>4800</v>
      </c>
      <c r="H100" s="19">
        <f t="shared" si="75"/>
        <v>5760</v>
      </c>
      <c r="I100" s="19">
        <f t="shared" si="75"/>
        <v>6720</v>
      </c>
      <c r="J100" s="19">
        <f t="shared" si="75"/>
        <v>7680</v>
      </c>
      <c r="K100" s="19">
        <f t="shared" si="75"/>
        <v>8640</v>
      </c>
      <c r="L100" s="19">
        <f t="shared" si="75"/>
        <v>9600</v>
      </c>
      <c r="M100" s="19">
        <f t="shared" si="75"/>
        <v>10560</v>
      </c>
      <c r="N100" s="19">
        <f t="shared" si="75"/>
        <v>11520</v>
      </c>
      <c r="O100" s="19">
        <f t="shared" si="75"/>
        <v>12480</v>
      </c>
      <c r="P100" s="19">
        <f t="shared" si="75"/>
        <v>13440</v>
      </c>
      <c r="Q100" s="19">
        <f t="shared" si="75"/>
        <v>14400</v>
      </c>
      <c r="R100" s="19">
        <f>48*($A100*P$12+13+7)</f>
        <v>15360</v>
      </c>
      <c r="S100" s="19">
        <f>48*($A100*Q$12+13+7)</f>
        <v>16320</v>
      </c>
      <c r="T100" s="19"/>
      <c r="U100" s="19"/>
      <c r="V100" s="19"/>
      <c r="W100" s="35"/>
    </row>
    <row r="101" spans="1:23" ht="12.75">
      <c r="A101" s="21">
        <v>20</v>
      </c>
      <c r="B101" s="19"/>
      <c r="C101" s="19"/>
      <c r="D101" s="19">
        <f>48*($A101*B$12+13+8)</f>
        <v>1968</v>
      </c>
      <c r="E101" s="19">
        <f aca="true" t="shared" si="76" ref="E101:Q101">48*($A101*C$12+13+8)</f>
        <v>2928</v>
      </c>
      <c r="F101" s="19">
        <f t="shared" si="76"/>
        <v>3888</v>
      </c>
      <c r="G101" s="19">
        <f t="shared" si="76"/>
        <v>4848</v>
      </c>
      <c r="H101" s="19">
        <f t="shared" si="76"/>
        <v>5808</v>
      </c>
      <c r="I101" s="19">
        <f t="shared" si="76"/>
        <v>6768</v>
      </c>
      <c r="J101" s="19">
        <f t="shared" si="76"/>
        <v>7728</v>
      </c>
      <c r="K101" s="19">
        <f t="shared" si="76"/>
        <v>8688</v>
      </c>
      <c r="L101" s="19">
        <f t="shared" si="76"/>
        <v>9648</v>
      </c>
      <c r="M101" s="19">
        <f t="shared" si="76"/>
        <v>10608</v>
      </c>
      <c r="N101" s="19">
        <f t="shared" si="76"/>
        <v>11568</v>
      </c>
      <c r="O101" s="19">
        <f t="shared" si="76"/>
        <v>12528</v>
      </c>
      <c r="P101" s="19">
        <f t="shared" si="76"/>
        <v>13488</v>
      </c>
      <c r="Q101" s="19">
        <f t="shared" si="76"/>
        <v>14448</v>
      </c>
      <c r="R101" s="19">
        <f>48*($A101*P$12+13+8)</f>
        <v>15408</v>
      </c>
      <c r="S101" s="19">
        <f>48*($A101*Q$12+13+8)</f>
        <v>16368</v>
      </c>
      <c r="T101" s="19"/>
      <c r="U101" s="19"/>
      <c r="V101" s="19"/>
      <c r="W101" s="35"/>
    </row>
    <row r="102" spans="1:23" ht="12.75">
      <c r="A102" s="21">
        <v>20</v>
      </c>
      <c r="B102" s="19"/>
      <c r="C102" s="19"/>
      <c r="D102" s="19">
        <f>48*($A102*B$12+13+9)</f>
        <v>2016</v>
      </c>
      <c r="E102" s="19">
        <f aca="true" t="shared" si="77" ref="E102:Q102">48*($A102*C$12+13+9)</f>
        <v>2976</v>
      </c>
      <c r="F102" s="19">
        <f t="shared" si="77"/>
        <v>3936</v>
      </c>
      <c r="G102" s="19">
        <f t="shared" si="77"/>
        <v>4896</v>
      </c>
      <c r="H102" s="19">
        <f t="shared" si="77"/>
        <v>5856</v>
      </c>
      <c r="I102" s="19">
        <f t="shared" si="77"/>
        <v>6816</v>
      </c>
      <c r="J102" s="19">
        <f t="shared" si="77"/>
        <v>7776</v>
      </c>
      <c r="K102" s="19">
        <f t="shared" si="77"/>
        <v>8736</v>
      </c>
      <c r="L102" s="19">
        <f t="shared" si="77"/>
        <v>9696</v>
      </c>
      <c r="M102" s="19">
        <f t="shared" si="77"/>
        <v>10656</v>
      </c>
      <c r="N102" s="19">
        <f t="shared" si="77"/>
        <v>11616</v>
      </c>
      <c r="O102" s="19">
        <f t="shared" si="77"/>
        <v>12576</v>
      </c>
      <c r="P102" s="19">
        <f t="shared" si="77"/>
        <v>13536</v>
      </c>
      <c r="Q102" s="19">
        <f t="shared" si="77"/>
        <v>14496</v>
      </c>
      <c r="R102" s="19">
        <f>48*($A102*P$12+13+9)</f>
        <v>15456</v>
      </c>
      <c r="S102" s="19">
        <f>48*($A102*Q$12+13+9)</f>
        <v>16416</v>
      </c>
      <c r="T102" s="19"/>
      <c r="U102" s="19"/>
      <c r="V102" s="19"/>
      <c r="W102" s="35"/>
    </row>
    <row r="103" spans="1:23" ht="12.75">
      <c r="A103" s="21">
        <v>20</v>
      </c>
      <c r="B103" s="19"/>
      <c r="C103" s="19"/>
      <c r="D103" s="19">
        <f>48*($A103*B$12+13+10)</f>
        <v>2064</v>
      </c>
      <c r="E103" s="19">
        <f aca="true" t="shared" si="78" ref="E103:Q103">48*($A103*C$12+13+10)</f>
        <v>3024</v>
      </c>
      <c r="F103" s="19">
        <f t="shared" si="78"/>
        <v>3984</v>
      </c>
      <c r="G103" s="19">
        <f t="shared" si="78"/>
        <v>4944</v>
      </c>
      <c r="H103" s="19">
        <f t="shared" si="78"/>
        <v>5904</v>
      </c>
      <c r="I103" s="19">
        <f t="shared" si="78"/>
        <v>6864</v>
      </c>
      <c r="J103" s="19">
        <f t="shared" si="78"/>
        <v>7824</v>
      </c>
      <c r="K103" s="19">
        <f t="shared" si="78"/>
        <v>8784</v>
      </c>
      <c r="L103" s="19">
        <f t="shared" si="78"/>
        <v>9744</v>
      </c>
      <c r="M103" s="19">
        <f t="shared" si="78"/>
        <v>10704</v>
      </c>
      <c r="N103" s="19">
        <f t="shared" si="78"/>
        <v>11664</v>
      </c>
      <c r="O103" s="19">
        <f t="shared" si="78"/>
        <v>12624</v>
      </c>
      <c r="P103" s="19">
        <f t="shared" si="78"/>
        <v>13584</v>
      </c>
      <c r="Q103" s="19">
        <f t="shared" si="78"/>
        <v>14544</v>
      </c>
      <c r="R103" s="19">
        <f>48*($A103*P$12+13+10)</f>
        <v>15504</v>
      </c>
      <c r="S103" s="19">
        <f>48*($A103*Q$12+13+10)</f>
        <v>16464</v>
      </c>
      <c r="T103" s="19"/>
      <c r="U103" s="19"/>
      <c r="V103" s="19"/>
      <c r="W103" s="35"/>
    </row>
    <row r="104" spans="1:23" ht="12.75">
      <c r="A104" s="21">
        <v>20</v>
      </c>
      <c r="B104" s="19"/>
      <c r="C104" s="19"/>
      <c r="D104" s="19">
        <f>48*($A104*B$12+13+11)</f>
        <v>2112</v>
      </c>
      <c r="E104" s="19">
        <f aca="true" t="shared" si="79" ref="E104:Q104">48*($A104*C$12+13+11)</f>
        <v>3072</v>
      </c>
      <c r="F104" s="19">
        <f t="shared" si="79"/>
        <v>4032</v>
      </c>
      <c r="G104" s="19">
        <f t="shared" si="79"/>
        <v>4992</v>
      </c>
      <c r="H104" s="19">
        <f t="shared" si="79"/>
        <v>5952</v>
      </c>
      <c r="I104" s="19">
        <f t="shared" si="79"/>
        <v>6912</v>
      </c>
      <c r="J104" s="19">
        <f t="shared" si="79"/>
        <v>7872</v>
      </c>
      <c r="K104" s="19">
        <f t="shared" si="79"/>
        <v>8832</v>
      </c>
      <c r="L104" s="19">
        <f t="shared" si="79"/>
        <v>9792</v>
      </c>
      <c r="M104" s="19">
        <f t="shared" si="79"/>
        <v>10752</v>
      </c>
      <c r="N104" s="19">
        <f t="shared" si="79"/>
        <v>11712</v>
      </c>
      <c r="O104" s="19">
        <f t="shared" si="79"/>
        <v>12672</v>
      </c>
      <c r="P104" s="19">
        <f t="shared" si="79"/>
        <v>13632</v>
      </c>
      <c r="Q104" s="19">
        <f t="shared" si="79"/>
        <v>14592</v>
      </c>
      <c r="R104" s="19">
        <f>48*($A104*P$12+13+11)</f>
        <v>15552</v>
      </c>
      <c r="S104" s="19">
        <f>48*($A104*Q$12+13+11)</f>
        <v>16512</v>
      </c>
      <c r="T104" s="36"/>
      <c r="U104" s="36"/>
      <c r="V104" s="36"/>
      <c r="W104" s="35"/>
    </row>
    <row r="105" spans="1:23" ht="12.75">
      <c r="A105" s="21">
        <v>20</v>
      </c>
      <c r="B105" s="19"/>
      <c r="C105" s="19"/>
      <c r="D105" s="19">
        <f>48*($A105*B$12+13+12)</f>
        <v>2160</v>
      </c>
      <c r="E105" s="19">
        <f aca="true" t="shared" si="80" ref="E105:Q106">48*($A105*C$12+13+12)</f>
        <v>3120</v>
      </c>
      <c r="F105" s="19">
        <f t="shared" si="80"/>
        <v>4080</v>
      </c>
      <c r="G105" s="19">
        <f t="shared" si="80"/>
        <v>5040</v>
      </c>
      <c r="H105" s="19">
        <f t="shared" si="80"/>
        <v>6000</v>
      </c>
      <c r="I105" s="19">
        <f t="shared" si="80"/>
        <v>6960</v>
      </c>
      <c r="J105" s="19">
        <f t="shared" si="80"/>
        <v>7920</v>
      </c>
      <c r="K105" s="19">
        <f t="shared" si="80"/>
        <v>8880</v>
      </c>
      <c r="L105" s="19">
        <f t="shared" si="80"/>
        <v>9840</v>
      </c>
      <c r="M105" s="19">
        <f t="shared" si="80"/>
        <v>10800</v>
      </c>
      <c r="N105" s="19">
        <f t="shared" si="80"/>
        <v>11760</v>
      </c>
      <c r="O105" s="19">
        <f t="shared" si="80"/>
        <v>12720</v>
      </c>
      <c r="P105" s="19">
        <f t="shared" si="80"/>
        <v>13680</v>
      </c>
      <c r="Q105" s="19">
        <f t="shared" si="80"/>
        <v>14640</v>
      </c>
      <c r="R105" s="19">
        <f>48*($A105*P$12+13+12)</f>
        <v>15600</v>
      </c>
      <c r="S105" s="19">
        <f>48*($A105*Q$12+13+12)</f>
        <v>16560</v>
      </c>
      <c r="T105" s="36"/>
      <c r="U105" s="36"/>
      <c r="V105" s="36"/>
      <c r="W105" s="35"/>
    </row>
    <row r="106" spans="1:23" ht="12.75">
      <c r="A106" s="21">
        <v>20</v>
      </c>
      <c r="B106" s="19"/>
      <c r="C106" s="19"/>
      <c r="D106" s="19">
        <f>48*($A106*B$12+13+12)</f>
        <v>2160</v>
      </c>
      <c r="E106" s="19">
        <f t="shared" si="80"/>
        <v>3120</v>
      </c>
      <c r="F106" s="19">
        <f t="shared" si="80"/>
        <v>4080</v>
      </c>
      <c r="G106" s="19">
        <f t="shared" si="80"/>
        <v>5040</v>
      </c>
      <c r="H106" s="19">
        <f t="shared" si="80"/>
        <v>6000</v>
      </c>
      <c r="I106" s="19">
        <f t="shared" si="80"/>
        <v>6960</v>
      </c>
      <c r="J106" s="19">
        <f t="shared" si="80"/>
        <v>7920</v>
      </c>
      <c r="K106" s="19">
        <f t="shared" si="80"/>
        <v>8880</v>
      </c>
      <c r="L106" s="19">
        <f t="shared" si="80"/>
        <v>9840</v>
      </c>
      <c r="M106" s="19">
        <f t="shared" si="80"/>
        <v>10800</v>
      </c>
      <c r="N106" s="19">
        <f t="shared" si="80"/>
        <v>11760</v>
      </c>
      <c r="O106" s="19">
        <f t="shared" si="80"/>
        <v>12720</v>
      </c>
      <c r="P106" s="19">
        <f t="shared" si="80"/>
        <v>13680</v>
      </c>
      <c r="Q106" s="19">
        <f t="shared" si="80"/>
        <v>14640</v>
      </c>
      <c r="R106" s="19">
        <f>48*($A106*P$12+13+12)</f>
        <v>15600</v>
      </c>
      <c r="S106" s="19">
        <f>48*($A106*Q$12+13+12)</f>
        <v>16560</v>
      </c>
      <c r="T106" s="36"/>
      <c r="U106" s="36"/>
      <c r="V106" s="36"/>
      <c r="W106" s="35"/>
    </row>
    <row r="107" spans="1:23" ht="12.75">
      <c r="A107" s="21">
        <v>20</v>
      </c>
      <c r="B107" s="19">
        <f aca="true" t="shared" si="81" ref="B107:R107">48*$A107*B$12</f>
        <v>960</v>
      </c>
      <c r="C107" s="19">
        <f t="shared" si="81"/>
        <v>1920</v>
      </c>
      <c r="D107" s="19">
        <f t="shared" si="81"/>
        <v>2880</v>
      </c>
      <c r="E107" s="19">
        <f t="shared" si="81"/>
        <v>3840</v>
      </c>
      <c r="F107" s="19">
        <f t="shared" si="81"/>
        <v>4800</v>
      </c>
      <c r="G107" s="19">
        <f t="shared" si="81"/>
        <v>5760</v>
      </c>
      <c r="H107" s="19">
        <f t="shared" si="81"/>
        <v>6720</v>
      </c>
      <c r="I107" s="19">
        <f t="shared" si="81"/>
        <v>7680</v>
      </c>
      <c r="J107" s="19">
        <f t="shared" si="81"/>
        <v>8640</v>
      </c>
      <c r="K107" s="19">
        <f t="shared" si="81"/>
        <v>9600</v>
      </c>
      <c r="L107" s="19">
        <f t="shared" si="81"/>
        <v>10560</v>
      </c>
      <c r="M107" s="19">
        <f t="shared" si="81"/>
        <v>11520</v>
      </c>
      <c r="N107" s="19">
        <f t="shared" si="81"/>
        <v>12480</v>
      </c>
      <c r="O107" s="19">
        <f t="shared" si="81"/>
        <v>13440</v>
      </c>
      <c r="P107" s="19">
        <f t="shared" si="81"/>
        <v>14400</v>
      </c>
      <c r="Q107" s="19">
        <f t="shared" si="81"/>
        <v>15360</v>
      </c>
      <c r="R107" s="19">
        <f t="shared" si="81"/>
        <v>16320</v>
      </c>
      <c r="S107" s="19"/>
      <c r="T107" s="36"/>
      <c r="U107" s="36"/>
      <c r="V107" s="36"/>
      <c r="W107" s="35"/>
    </row>
    <row r="108" spans="1:23" ht="12.75">
      <c r="A108" s="21"/>
      <c r="B108" s="19"/>
      <c r="C108" s="19"/>
      <c r="D108" s="19"/>
      <c r="E108" s="19"/>
      <c r="F108" s="19"/>
      <c r="G108" s="19"/>
      <c r="H108" s="19"/>
      <c r="I108" s="19"/>
      <c r="J108" s="19"/>
      <c r="K108" s="19"/>
      <c r="L108" s="19"/>
      <c r="M108" s="19"/>
      <c r="N108" s="19"/>
      <c r="O108" s="19"/>
      <c r="P108" s="19"/>
      <c r="Q108" s="19"/>
      <c r="R108" s="19"/>
      <c r="S108" s="19"/>
      <c r="T108" s="36"/>
      <c r="U108" s="36"/>
      <c r="V108" s="36"/>
      <c r="W108" s="35"/>
    </row>
    <row r="109" spans="1:23" ht="12.75">
      <c r="A109" s="21">
        <v>21</v>
      </c>
      <c r="B109" s="19"/>
      <c r="C109" s="19">
        <f>48*($A109*B$12+7)</f>
        <v>1344</v>
      </c>
      <c r="D109" s="19">
        <f aca="true" t="shared" si="82" ref="D109:Q109">48*($A109*C$12+7)</f>
        <v>2352</v>
      </c>
      <c r="E109" s="19">
        <f t="shared" si="82"/>
        <v>3360</v>
      </c>
      <c r="F109" s="19">
        <f t="shared" si="82"/>
        <v>4368</v>
      </c>
      <c r="G109" s="19">
        <f t="shared" si="82"/>
        <v>5376</v>
      </c>
      <c r="H109" s="19">
        <f t="shared" si="82"/>
        <v>6384</v>
      </c>
      <c r="I109" s="19">
        <f t="shared" si="82"/>
        <v>7392</v>
      </c>
      <c r="J109" s="19">
        <f t="shared" si="82"/>
        <v>8400</v>
      </c>
      <c r="K109" s="19">
        <f t="shared" si="82"/>
        <v>9408</v>
      </c>
      <c r="L109" s="19">
        <f t="shared" si="82"/>
        <v>10416</v>
      </c>
      <c r="M109" s="19">
        <f t="shared" si="82"/>
        <v>11424</v>
      </c>
      <c r="N109" s="19">
        <f t="shared" si="82"/>
        <v>12432</v>
      </c>
      <c r="O109" s="19">
        <f t="shared" si="82"/>
        <v>13440</v>
      </c>
      <c r="P109" s="19">
        <f t="shared" si="82"/>
        <v>14448</v>
      </c>
      <c r="Q109" s="19">
        <f t="shared" si="82"/>
        <v>15456</v>
      </c>
      <c r="R109" s="19">
        <f>48*($A109*Q$12+7)</f>
        <v>16464</v>
      </c>
      <c r="S109" s="19"/>
      <c r="T109" s="36"/>
      <c r="U109" s="36"/>
      <c r="V109" s="36"/>
      <c r="W109" s="35"/>
    </row>
    <row r="110" spans="1:23" ht="12.75">
      <c r="A110" s="21">
        <v>21</v>
      </c>
      <c r="B110" s="19"/>
      <c r="C110" s="19">
        <f>48*($A110*B$12+8)</f>
        <v>1392</v>
      </c>
      <c r="D110" s="19">
        <f aca="true" t="shared" si="83" ref="D110:Q110">48*($A110*C$12+8)</f>
        <v>2400</v>
      </c>
      <c r="E110" s="19">
        <f t="shared" si="83"/>
        <v>3408</v>
      </c>
      <c r="F110" s="19">
        <f t="shared" si="83"/>
        <v>4416</v>
      </c>
      <c r="G110" s="19">
        <f t="shared" si="83"/>
        <v>5424</v>
      </c>
      <c r="H110" s="19">
        <f t="shared" si="83"/>
        <v>6432</v>
      </c>
      <c r="I110" s="19">
        <f t="shared" si="83"/>
        <v>7440</v>
      </c>
      <c r="J110" s="19">
        <f t="shared" si="83"/>
        <v>8448</v>
      </c>
      <c r="K110" s="19">
        <f t="shared" si="83"/>
        <v>9456</v>
      </c>
      <c r="L110" s="19">
        <f t="shared" si="83"/>
        <v>10464</v>
      </c>
      <c r="M110" s="19">
        <f t="shared" si="83"/>
        <v>11472</v>
      </c>
      <c r="N110" s="19">
        <f t="shared" si="83"/>
        <v>12480</v>
      </c>
      <c r="O110" s="19">
        <f t="shared" si="83"/>
        <v>13488</v>
      </c>
      <c r="P110" s="19">
        <f t="shared" si="83"/>
        <v>14496</v>
      </c>
      <c r="Q110" s="19">
        <f t="shared" si="83"/>
        <v>15504</v>
      </c>
      <c r="R110" s="19">
        <f>48*($A110*Q$12+8)</f>
        <v>16512</v>
      </c>
      <c r="S110" s="19"/>
      <c r="T110" s="36"/>
      <c r="U110" s="36"/>
      <c r="V110" s="36"/>
      <c r="W110" s="35"/>
    </row>
    <row r="111" spans="1:23" ht="12.75">
      <c r="A111" s="21">
        <v>21</v>
      </c>
      <c r="B111" s="19"/>
      <c r="C111" s="19">
        <f>48*($A111*B$12+9)</f>
        <v>1440</v>
      </c>
      <c r="D111" s="19">
        <f aca="true" t="shared" si="84" ref="D111:Q111">48*($A111*C$12+9)</f>
        <v>2448</v>
      </c>
      <c r="E111" s="19">
        <f t="shared" si="84"/>
        <v>3456</v>
      </c>
      <c r="F111" s="19">
        <f t="shared" si="84"/>
        <v>4464</v>
      </c>
      <c r="G111" s="19">
        <f t="shared" si="84"/>
        <v>5472</v>
      </c>
      <c r="H111" s="19">
        <f t="shared" si="84"/>
        <v>6480</v>
      </c>
      <c r="I111" s="19">
        <f t="shared" si="84"/>
        <v>7488</v>
      </c>
      <c r="J111" s="19">
        <f t="shared" si="84"/>
        <v>8496</v>
      </c>
      <c r="K111" s="19">
        <f t="shared" si="84"/>
        <v>9504</v>
      </c>
      <c r="L111" s="19">
        <f t="shared" si="84"/>
        <v>10512</v>
      </c>
      <c r="M111" s="19">
        <f t="shared" si="84"/>
        <v>11520</v>
      </c>
      <c r="N111" s="19">
        <f t="shared" si="84"/>
        <v>12528</v>
      </c>
      <c r="O111" s="19">
        <f t="shared" si="84"/>
        <v>13536</v>
      </c>
      <c r="P111" s="19">
        <f t="shared" si="84"/>
        <v>14544</v>
      </c>
      <c r="Q111" s="19">
        <f t="shared" si="84"/>
        <v>15552</v>
      </c>
      <c r="R111" s="19">
        <f>48*($A111*Q$12+9)</f>
        <v>16560</v>
      </c>
      <c r="S111" s="19"/>
      <c r="T111" s="36"/>
      <c r="U111" s="36"/>
      <c r="V111" s="36"/>
      <c r="W111" s="35"/>
    </row>
    <row r="112" spans="1:23" ht="12.75">
      <c r="A112" s="21">
        <v>21</v>
      </c>
      <c r="B112" s="19"/>
      <c r="C112" s="19">
        <f>48*($A112*B$12+10)</f>
        <v>1488</v>
      </c>
      <c r="D112" s="19">
        <f aca="true" t="shared" si="85" ref="D112:Q112">48*($A112*C$12+10)</f>
        <v>2496</v>
      </c>
      <c r="E112" s="19">
        <f t="shared" si="85"/>
        <v>3504</v>
      </c>
      <c r="F112" s="19">
        <f t="shared" si="85"/>
        <v>4512</v>
      </c>
      <c r="G112" s="19">
        <f t="shared" si="85"/>
        <v>5520</v>
      </c>
      <c r="H112" s="19">
        <f t="shared" si="85"/>
        <v>6528</v>
      </c>
      <c r="I112" s="19">
        <f t="shared" si="85"/>
        <v>7536</v>
      </c>
      <c r="J112" s="19">
        <f t="shared" si="85"/>
        <v>8544</v>
      </c>
      <c r="K112" s="19">
        <f t="shared" si="85"/>
        <v>9552</v>
      </c>
      <c r="L112" s="19">
        <f t="shared" si="85"/>
        <v>10560</v>
      </c>
      <c r="M112" s="19">
        <f t="shared" si="85"/>
        <v>11568</v>
      </c>
      <c r="N112" s="19">
        <f t="shared" si="85"/>
        <v>12576</v>
      </c>
      <c r="O112" s="19">
        <f t="shared" si="85"/>
        <v>13584</v>
      </c>
      <c r="P112" s="19">
        <f t="shared" si="85"/>
        <v>14592</v>
      </c>
      <c r="Q112" s="19">
        <f t="shared" si="85"/>
        <v>15600</v>
      </c>
      <c r="R112" s="19">
        <f>48*($A112*Q$12+10)</f>
        <v>16608</v>
      </c>
      <c r="S112" s="19"/>
      <c r="T112" s="36"/>
      <c r="U112" s="36"/>
      <c r="V112" s="36"/>
      <c r="W112" s="35"/>
    </row>
    <row r="113" spans="1:23" ht="12.75">
      <c r="A113" s="21">
        <v>21</v>
      </c>
      <c r="B113" s="19"/>
      <c r="C113" s="19">
        <f>48*($A113*B$12+11)</f>
        <v>1536</v>
      </c>
      <c r="D113" s="19">
        <f aca="true" t="shared" si="86" ref="D113:Q113">48*($A113*C$12+11)</f>
        <v>2544</v>
      </c>
      <c r="E113" s="19">
        <f t="shared" si="86"/>
        <v>3552</v>
      </c>
      <c r="F113" s="19">
        <f t="shared" si="86"/>
        <v>4560</v>
      </c>
      <c r="G113" s="19">
        <f t="shared" si="86"/>
        <v>5568</v>
      </c>
      <c r="H113" s="19">
        <f t="shared" si="86"/>
        <v>6576</v>
      </c>
      <c r="I113" s="19">
        <f t="shared" si="86"/>
        <v>7584</v>
      </c>
      <c r="J113" s="19">
        <f t="shared" si="86"/>
        <v>8592</v>
      </c>
      <c r="K113" s="19">
        <f t="shared" si="86"/>
        <v>9600</v>
      </c>
      <c r="L113" s="19">
        <f t="shared" si="86"/>
        <v>10608</v>
      </c>
      <c r="M113" s="19">
        <f t="shared" si="86"/>
        <v>11616</v>
      </c>
      <c r="N113" s="19">
        <f t="shared" si="86"/>
        <v>12624</v>
      </c>
      <c r="O113" s="19">
        <f t="shared" si="86"/>
        <v>13632</v>
      </c>
      <c r="P113" s="19">
        <f t="shared" si="86"/>
        <v>14640</v>
      </c>
      <c r="Q113" s="19">
        <f t="shared" si="86"/>
        <v>15648</v>
      </c>
      <c r="R113" s="19">
        <f>48*($A113*Q$12+11)</f>
        <v>16656</v>
      </c>
      <c r="S113" s="19"/>
      <c r="T113" s="36"/>
      <c r="U113" s="36"/>
      <c r="V113" s="36"/>
      <c r="W113" s="35"/>
    </row>
    <row r="114" spans="1:23" ht="12.75">
      <c r="A114" s="21">
        <v>21</v>
      </c>
      <c r="B114" s="19"/>
      <c r="C114" s="19">
        <f>48*($A114*B$12+12)</f>
        <v>1584</v>
      </c>
      <c r="D114" s="19">
        <f aca="true" t="shared" si="87" ref="D114:Q114">48*($A114*C$12+12)</f>
        <v>2592</v>
      </c>
      <c r="E114" s="19">
        <f t="shared" si="87"/>
        <v>3600</v>
      </c>
      <c r="F114" s="19">
        <f t="shared" si="87"/>
        <v>4608</v>
      </c>
      <c r="G114" s="19">
        <f t="shared" si="87"/>
        <v>5616</v>
      </c>
      <c r="H114" s="19">
        <f t="shared" si="87"/>
        <v>6624</v>
      </c>
      <c r="I114" s="19">
        <f t="shared" si="87"/>
        <v>7632</v>
      </c>
      <c r="J114" s="19">
        <f t="shared" si="87"/>
        <v>8640</v>
      </c>
      <c r="K114" s="19">
        <f t="shared" si="87"/>
        <v>9648</v>
      </c>
      <c r="L114" s="19">
        <f t="shared" si="87"/>
        <v>10656</v>
      </c>
      <c r="M114" s="19">
        <f t="shared" si="87"/>
        <v>11664</v>
      </c>
      <c r="N114" s="19">
        <f t="shared" si="87"/>
        <v>12672</v>
      </c>
      <c r="O114" s="19">
        <f t="shared" si="87"/>
        <v>13680</v>
      </c>
      <c r="P114" s="19">
        <f t="shared" si="87"/>
        <v>14688</v>
      </c>
      <c r="Q114" s="19">
        <f t="shared" si="87"/>
        <v>15696</v>
      </c>
      <c r="R114" s="19">
        <f>48*($A114*Q$12+12)</f>
        <v>16704</v>
      </c>
      <c r="S114" s="19"/>
      <c r="T114" s="36"/>
      <c r="U114" s="36"/>
      <c r="V114" s="36"/>
      <c r="W114" s="35"/>
    </row>
    <row r="115" spans="1:23" ht="12.75">
      <c r="A115" s="21">
        <v>21</v>
      </c>
      <c r="B115" s="19"/>
      <c r="C115" s="19">
        <f>48*($A115*B$12+13)</f>
        <v>1632</v>
      </c>
      <c r="D115" s="19">
        <f aca="true" t="shared" si="88" ref="D115:Q115">48*($A115*C$12+13)</f>
        <v>2640</v>
      </c>
      <c r="E115" s="19">
        <f t="shared" si="88"/>
        <v>3648</v>
      </c>
      <c r="F115" s="19">
        <f t="shared" si="88"/>
        <v>4656</v>
      </c>
      <c r="G115" s="19">
        <f t="shared" si="88"/>
        <v>5664</v>
      </c>
      <c r="H115" s="19">
        <f t="shared" si="88"/>
        <v>6672</v>
      </c>
      <c r="I115" s="19">
        <f t="shared" si="88"/>
        <v>7680</v>
      </c>
      <c r="J115" s="19">
        <f t="shared" si="88"/>
        <v>8688</v>
      </c>
      <c r="K115" s="19">
        <f t="shared" si="88"/>
        <v>9696</v>
      </c>
      <c r="L115" s="19">
        <f t="shared" si="88"/>
        <v>10704</v>
      </c>
      <c r="M115" s="19">
        <f t="shared" si="88"/>
        <v>11712</v>
      </c>
      <c r="N115" s="19">
        <f t="shared" si="88"/>
        <v>12720</v>
      </c>
      <c r="O115" s="19">
        <f t="shared" si="88"/>
        <v>13728</v>
      </c>
      <c r="P115" s="19">
        <f t="shared" si="88"/>
        <v>14736</v>
      </c>
      <c r="Q115" s="19">
        <f t="shared" si="88"/>
        <v>15744</v>
      </c>
      <c r="R115" s="19">
        <f>48*($A115*Q$12+13)</f>
        <v>16752</v>
      </c>
      <c r="S115" s="19"/>
      <c r="T115" s="36"/>
      <c r="U115" s="36"/>
      <c r="V115" s="36"/>
      <c r="W115" s="35"/>
    </row>
    <row r="116" spans="1:23" ht="12.75">
      <c r="A116" s="21">
        <v>21</v>
      </c>
      <c r="B116" s="19"/>
      <c r="C116" s="19">
        <f>48*($A116*B$12+14)</f>
        <v>1680</v>
      </c>
      <c r="D116" s="19">
        <f aca="true" t="shared" si="89" ref="D116:Q116">48*($A116*C$12+14)</f>
        <v>2688</v>
      </c>
      <c r="E116" s="19">
        <f t="shared" si="89"/>
        <v>3696</v>
      </c>
      <c r="F116" s="19">
        <f t="shared" si="89"/>
        <v>4704</v>
      </c>
      <c r="G116" s="19">
        <f t="shared" si="89"/>
        <v>5712</v>
      </c>
      <c r="H116" s="19">
        <f t="shared" si="89"/>
        <v>6720</v>
      </c>
      <c r="I116" s="19">
        <f t="shared" si="89"/>
        <v>7728</v>
      </c>
      <c r="J116" s="19">
        <f t="shared" si="89"/>
        <v>8736</v>
      </c>
      <c r="K116" s="19">
        <f t="shared" si="89"/>
        <v>9744</v>
      </c>
      <c r="L116" s="19">
        <f t="shared" si="89"/>
        <v>10752</v>
      </c>
      <c r="M116" s="19">
        <f t="shared" si="89"/>
        <v>11760</v>
      </c>
      <c r="N116" s="19">
        <f t="shared" si="89"/>
        <v>12768</v>
      </c>
      <c r="O116" s="19">
        <f t="shared" si="89"/>
        <v>13776</v>
      </c>
      <c r="P116" s="19">
        <f t="shared" si="89"/>
        <v>14784</v>
      </c>
      <c r="Q116" s="19">
        <f t="shared" si="89"/>
        <v>15792</v>
      </c>
      <c r="R116" s="19">
        <f>48*($A116*Q$12+14)</f>
        <v>16800</v>
      </c>
      <c r="S116" s="19"/>
      <c r="T116" s="36"/>
      <c r="U116" s="36"/>
      <c r="V116" s="36"/>
      <c r="W116" s="35"/>
    </row>
    <row r="117" spans="1:23" ht="12.75">
      <c r="A117" s="21">
        <v>21</v>
      </c>
      <c r="B117" s="19"/>
      <c r="C117" s="19"/>
      <c r="D117" s="19">
        <f>48*($A117*B$12+7+7)</f>
        <v>1680</v>
      </c>
      <c r="E117" s="19">
        <f aca="true" t="shared" si="90" ref="E117:Q117">48*($A117*C$12+7+7)</f>
        <v>2688</v>
      </c>
      <c r="F117" s="19">
        <f t="shared" si="90"/>
        <v>3696</v>
      </c>
      <c r="G117" s="19">
        <f t="shared" si="90"/>
        <v>4704</v>
      </c>
      <c r="H117" s="19">
        <f t="shared" si="90"/>
        <v>5712</v>
      </c>
      <c r="I117" s="19">
        <f t="shared" si="90"/>
        <v>6720</v>
      </c>
      <c r="J117" s="19">
        <f t="shared" si="90"/>
        <v>7728</v>
      </c>
      <c r="K117" s="19">
        <f t="shared" si="90"/>
        <v>8736</v>
      </c>
      <c r="L117" s="19">
        <f t="shared" si="90"/>
        <v>9744</v>
      </c>
      <c r="M117" s="19">
        <f t="shared" si="90"/>
        <v>10752</v>
      </c>
      <c r="N117" s="19">
        <f t="shared" si="90"/>
        <v>11760</v>
      </c>
      <c r="O117" s="19">
        <f t="shared" si="90"/>
        <v>12768</v>
      </c>
      <c r="P117" s="19">
        <f t="shared" si="90"/>
        <v>13776</v>
      </c>
      <c r="Q117" s="19">
        <f t="shared" si="90"/>
        <v>14784</v>
      </c>
      <c r="R117" s="19">
        <f>48*($A117*P$12+7+7)</f>
        <v>15792</v>
      </c>
      <c r="S117" s="19"/>
      <c r="T117" s="36"/>
      <c r="U117" s="36"/>
      <c r="V117" s="36"/>
      <c r="W117" s="35"/>
    </row>
    <row r="118" spans="1:23" ht="12.75">
      <c r="A118" s="21">
        <v>21</v>
      </c>
      <c r="B118" s="19"/>
      <c r="C118" s="19"/>
      <c r="D118" s="19">
        <f>48*($A118*B$12+8+7)</f>
        <v>1728</v>
      </c>
      <c r="E118" s="19">
        <f aca="true" t="shared" si="91" ref="E118:Q118">48*($A118*C$12+8+7)</f>
        <v>2736</v>
      </c>
      <c r="F118" s="19">
        <f t="shared" si="91"/>
        <v>3744</v>
      </c>
      <c r="G118" s="19">
        <f t="shared" si="91"/>
        <v>4752</v>
      </c>
      <c r="H118" s="19">
        <f t="shared" si="91"/>
        <v>5760</v>
      </c>
      <c r="I118" s="19">
        <f t="shared" si="91"/>
        <v>6768</v>
      </c>
      <c r="J118" s="19">
        <f t="shared" si="91"/>
        <v>7776</v>
      </c>
      <c r="K118" s="19">
        <f t="shared" si="91"/>
        <v>8784</v>
      </c>
      <c r="L118" s="19">
        <f t="shared" si="91"/>
        <v>9792</v>
      </c>
      <c r="M118" s="19">
        <f t="shared" si="91"/>
        <v>10800</v>
      </c>
      <c r="N118" s="19">
        <f t="shared" si="91"/>
        <v>11808</v>
      </c>
      <c r="O118" s="19">
        <f t="shared" si="91"/>
        <v>12816</v>
      </c>
      <c r="P118" s="19">
        <f t="shared" si="91"/>
        <v>13824</v>
      </c>
      <c r="Q118" s="19">
        <f t="shared" si="91"/>
        <v>14832</v>
      </c>
      <c r="R118" s="19">
        <f>48*($A118*P$12+8+7)</f>
        <v>15840</v>
      </c>
      <c r="S118" s="19"/>
      <c r="T118" s="36"/>
      <c r="U118" s="36"/>
      <c r="V118" s="36"/>
      <c r="W118" s="35"/>
    </row>
    <row r="119" spans="1:23" ht="12.75">
      <c r="A119" s="21">
        <v>21</v>
      </c>
      <c r="B119" s="19"/>
      <c r="C119" s="19"/>
      <c r="D119" s="19">
        <f>48*($A119*B$12+9+7)</f>
        <v>1776</v>
      </c>
      <c r="E119" s="19">
        <f aca="true" t="shared" si="92" ref="E119:Q119">48*($A119*C$12+9+7)</f>
        <v>2784</v>
      </c>
      <c r="F119" s="19">
        <f t="shared" si="92"/>
        <v>3792</v>
      </c>
      <c r="G119" s="19">
        <f t="shared" si="92"/>
        <v>4800</v>
      </c>
      <c r="H119" s="19">
        <f t="shared" si="92"/>
        <v>5808</v>
      </c>
      <c r="I119" s="19">
        <f t="shared" si="92"/>
        <v>6816</v>
      </c>
      <c r="J119" s="19">
        <f t="shared" si="92"/>
        <v>7824</v>
      </c>
      <c r="K119" s="19">
        <f t="shared" si="92"/>
        <v>8832</v>
      </c>
      <c r="L119" s="19">
        <f t="shared" si="92"/>
        <v>9840</v>
      </c>
      <c r="M119" s="19">
        <f t="shared" si="92"/>
        <v>10848</v>
      </c>
      <c r="N119" s="19">
        <f t="shared" si="92"/>
        <v>11856</v>
      </c>
      <c r="O119" s="19">
        <f t="shared" si="92"/>
        <v>12864</v>
      </c>
      <c r="P119" s="19">
        <f t="shared" si="92"/>
        <v>13872</v>
      </c>
      <c r="Q119" s="19">
        <f t="shared" si="92"/>
        <v>14880</v>
      </c>
      <c r="R119" s="19">
        <f>48*($A119*P$12+9+7)</f>
        <v>15888</v>
      </c>
      <c r="S119" s="19"/>
      <c r="T119" s="36"/>
      <c r="U119" s="36"/>
      <c r="V119" s="36"/>
      <c r="W119" s="35"/>
    </row>
    <row r="120" spans="1:23" ht="12.75">
      <c r="A120" s="21">
        <v>21</v>
      </c>
      <c r="B120" s="19"/>
      <c r="C120" s="19"/>
      <c r="D120" s="19">
        <f>48*($A120*B$12+10+7)</f>
        <v>1824</v>
      </c>
      <c r="E120" s="19">
        <f aca="true" t="shared" si="93" ref="E120:Q120">48*($A120*C$12+10+7)</f>
        <v>2832</v>
      </c>
      <c r="F120" s="19">
        <f t="shared" si="93"/>
        <v>3840</v>
      </c>
      <c r="G120" s="19">
        <f t="shared" si="93"/>
        <v>4848</v>
      </c>
      <c r="H120" s="19">
        <f t="shared" si="93"/>
        <v>5856</v>
      </c>
      <c r="I120" s="19">
        <f t="shared" si="93"/>
        <v>6864</v>
      </c>
      <c r="J120" s="19">
        <f t="shared" si="93"/>
        <v>7872</v>
      </c>
      <c r="K120" s="19">
        <f t="shared" si="93"/>
        <v>8880</v>
      </c>
      <c r="L120" s="19">
        <f t="shared" si="93"/>
        <v>9888</v>
      </c>
      <c r="M120" s="19">
        <f t="shared" si="93"/>
        <v>10896</v>
      </c>
      <c r="N120" s="19">
        <f t="shared" si="93"/>
        <v>11904</v>
      </c>
      <c r="O120" s="19">
        <f t="shared" si="93"/>
        <v>12912</v>
      </c>
      <c r="P120" s="19">
        <f t="shared" si="93"/>
        <v>13920</v>
      </c>
      <c r="Q120" s="19">
        <f t="shared" si="93"/>
        <v>14928</v>
      </c>
      <c r="R120" s="19">
        <f>48*($A120*P$12+10+7)</f>
        <v>15936</v>
      </c>
      <c r="S120" s="19"/>
      <c r="T120" s="36"/>
      <c r="U120" s="36"/>
      <c r="V120" s="36"/>
      <c r="W120" s="35"/>
    </row>
    <row r="121" spans="1:23" ht="12.75">
      <c r="A121" s="21">
        <v>21</v>
      </c>
      <c r="B121" s="19"/>
      <c r="C121" s="19"/>
      <c r="D121" s="19">
        <f>48*($A121*B$12+11+7)</f>
        <v>1872</v>
      </c>
      <c r="E121" s="19">
        <f aca="true" t="shared" si="94" ref="E121:Q121">48*($A121*C$12+11+7)</f>
        <v>2880</v>
      </c>
      <c r="F121" s="19">
        <f t="shared" si="94"/>
        <v>3888</v>
      </c>
      <c r="G121" s="19">
        <f t="shared" si="94"/>
        <v>4896</v>
      </c>
      <c r="H121" s="19">
        <f t="shared" si="94"/>
        <v>5904</v>
      </c>
      <c r="I121" s="19">
        <f t="shared" si="94"/>
        <v>6912</v>
      </c>
      <c r="J121" s="19">
        <f t="shared" si="94"/>
        <v>7920</v>
      </c>
      <c r="K121" s="19">
        <f t="shared" si="94"/>
        <v>8928</v>
      </c>
      <c r="L121" s="19">
        <f t="shared" si="94"/>
        <v>9936</v>
      </c>
      <c r="M121" s="19">
        <f t="shared" si="94"/>
        <v>10944</v>
      </c>
      <c r="N121" s="19">
        <f t="shared" si="94"/>
        <v>11952</v>
      </c>
      <c r="O121" s="19">
        <f t="shared" si="94"/>
        <v>12960</v>
      </c>
      <c r="P121" s="19">
        <f t="shared" si="94"/>
        <v>13968</v>
      </c>
      <c r="Q121" s="19">
        <f t="shared" si="94"/>
        <v>14976</v>
      </c>
      <c r="R121" s="19">
        <f>48*($A121*P$12+11+7)</f>
        <v>15984</v>
      </c>
      <c r="S121" s="19"/>
      <c r="T121" s="36"/>
      <c r="U121" s="36"/>
      <c r="V121" s="36"/>
      <c r="W121" s="35"/>
    </row>
    <row r="122" spans="1:23" ht="12.75">
      <c r="A122" s="21">
        <v>21</v>
      </c>
      <c r="B122" s="19"/>
      <c r="C122" s="19"/>
      <c r="D122" s="19">
        <f>48*($A122*B$12+12+7)</f>
        <v>1920</v>
      </c>
      <c r="E122" s="19">
        <f aca="true" t="shared" si="95" ref="E122:Q122">48*($A122*C$12+12+7)</f>
        <v>2928</v>
      </c>
      <c r="F122" s="19">
        <f t="shared" si="95"/>
        <v>3936</v>
      </c>
      <c r="G122" s="19">
        <f t="shared" si="95"/>
        <v>4944</v>
      </c>
      <c r="H122" s="19">
        <f t="shared" si="95"/>
        <v>5952</v>
      </c>
      <c r="I122" s="19">
        <f t="shared" si="95"/>
        <v>6960</v>
      </c>
      <c r="J122" s="19">
        <f t="shared" si="95"/>
        <v>7968</v>
      </c>
      <c r="K122" s="19">
        <f t="shared" si="95"/>
        <v>8976</v>
      </c>
      <c r="L122" s="19">
        <f t="shared" si="95"/>
        <v>9984</v>
      </c>
      <c r="M122" s="19">
        <f t="shared" si="95"/>
        <v>10992</v>
      </c>
      <c r="N122" s="19">
        <f t="shared" si="95"/>
        <v>12000</v>
      </c>
      <c r="O122" s="19">
        <f t="shared" si="95"/>
        <v>13008</v>
      </c>
      <c r="P122" s="19">
        <f t="shared" si="95"/>
        <v>14016</v>
      </c>
      <c r="Q122" s="19">
        <f t="shared" si="95"/>
        <v>15024</v>
      </c>
      <c r="R122" s="19">
        <f>48*($A122*P$12+12+7)</f>
        <v>16032</v>
      </c>
      <c r="S122" s="19"/>
      <c r="T122" s="36"/>
      <c r="U122" s="36"/>
      <c r="V122" s="36"/>
      <c r="W122" s="35"/>
    </row>
    <row r="123" spans="1:23" ht="12.75">
      <c r="A123" s="21">
        <v>21</v>
      </c>
      <c r="B123" s="19"/>
      <c r="C123" s="19"/>
      <c r="D123" s="19">
        <f>48*($A123*B$12+13+7)</f>
        <v>1968</v>
      </c>
      <c r="E123" s="19">
        <f aca="true" t="shared" si="96" ref="E123:Q123">48*($A123*C$12+13+7)</f>
        <v>2976</v>
      </c>
      <c r="F123" s="19">
        <f t="shared" si="96"/>
        <v>3984</v>
      </c>
      <c r="G123" s="19">
        <f t="shared" si="96"/>
        <v>4992</v>
      </c>
      <c r="H123" s="19">
        <f t="shared" si="96"/>
        <v>6000</v>
      </c>
      <c r="I123" s="19">
        <f t="shared" si="96"/>
        <v>7008</v>
      </c>
      <c r="J123" s="19">
        <f t="shared" si="96"/>
        <v>8016</v>
      </c>
      <c r="K123" s="19">
        <f t="shared" si="96"/>
        <v>9024</v>
      </c>
      <c r="L123" s="19">
        <f t="shared" si="96"/>
        <v>10032</v>
      </c>
      <c r="M123" s="19">
        <f t="shared" si="96"/>
        <v>11040</v>
      </c>
      <c r="N123" s="19">
        <f t="shared" si="96"/>
        <v>12048</v>
      </c>
      <c r="O123" s="19">
        <f t="shared" si="96"/>
        <v>13056</v>
      </c>
      <c r="P123" s="19">
        <f t="shared" si="96"/>
        <v>14064</v>
      </c>
      <c r="Q123" s="19">
        <f t="shared" si="96"/>
        <v>15072</v>
      </c>
      <c r="R123" s="19">
        <f>48*($A123*P$12+13+7)</f>
        <v>16080</v>
      </c>
      <c r="S123" s="19"/>
      <c r="T123" s="36"/>
      <c r="U123" s="36"/>
      <c r="V123" s="36"/>
      <c r="W123" s="35"/>
    </row>
    <row r="124" spans="1:23" ht="12.75">
      <c r="A124" s="21">
        <v>21</v>
      </c>
      <c r="B124" s="19"/>
      <c r="C124" s="19"/>
      <c r="D124" s="19">
        <f>48*($A124*B$12+14+7)</f>
        <v>2016</v>
      </c>
      <c r="E124" s="19">
        <f aca="true" t="shared" si="97" ref="E124:Q124">48*($A124*C$12+14+7)</f>
        <v>3024</v>
      </c>
      <c r="F124" s="19">
        <f t="shared" si="97"/>
        <v>4032</v>
      </c>
      <c r="G124" s="19">
        <f t="shared" si="97"/>
        <v>5040</v>
      </c>
      <c r="H124" s="19">
        <f t="shared" si="97"/>
        <v>6048</v>
      </c>
      <c r="I124" s="19">
        <f t="shared" si="97"/>
        <v>7056</v>
      </c>
      <c r="J124" s="19">
        <f t="shared" si="97"/>
        <v>8064</v>
      </c>
      <c r="K124" s="19">
        <f t="shared" si="97"/>
        <v>9072</v>
      </c>
      <c r="L124" s="19">
        <f t="shared" si="97"/>
        <v>10080</v>
      </c>
      <c r="M124" s="19">
        <f t="shared" si="97"/>
        <v>11088</v>
      </c>
      <c r="N124" s="19">
        <f t="shared" si="97"/>
        <v>12096</v>
      </c>
      <c r="O124" s="19">
        <f t="shared" si="97"/>
        <v>13104</v>
      </c>
      <c r="P124" s="19">
        <f t="shared" si="97"/>
        <v>14112</v>
      </c>
      <c r="Q124" s="19">
        <f t="shared" si="97"/>
        <v>15120</v>
      </c>
      <c r="R124" s="19">
        <f>48*($A124*P$12+14+7)</f>
        <v>16128</v>
      </c>
      <c r="S124" s="19"/>
      <c r="T124" s="36"/>
      <c r="U124" s="36"/>
      <c r="V124" s="36"/>
      <c r="W124" s="35"/>
    </row>
    <row r="125" spans="1:23" ht="12.75">
      <c r="A125" s="21">
        <v>21</v>
      </c>
      <c r="B125" s="19"/>
      <c r="C125" s="19"/>
      <c r="D125" s="19">
        <f>48*($A125*B$12+14+8)</f>
        <v>2064</v>
      </c>
      <c r="E125" s="19">
        <f aca="true" t="shared" si="98" ref="E125:Q125">48*($A125*C$12+14+8)</f>
        <v>3072</v>
      </c>
      <c r="F125" s="19">
        <f t="shared" si="98"/>
        <v>4080</v>
      </c>
      <c r="G125" s="19">
        <f t="shared" si="98"/>
        <v>5088</v>
      </c>
      <c r="H125" s="19">
        <f t="shared" si="98"/>
        <v>6096</v>
      </c>
      <c r="I125" s="19">
        <f t="shared" si="98"/>
        <v>7104</v>
      </c>
      <c r="J125" s="19">
        <f t="shared" si="98"/>
        <v>8112</v>
      </c>
      <c r="K125" s="19">
        <f t="shared" si="98"/>
        <v>9120</v>
      </c>
      <c r="L125" s="19">
        <f t="shared" si="98"/>
        <v>10128</v>
      </c>
      <c r="M125" s="19">
        <f t="shared" si="98"/>
        <v>11136</v>
      </c>
      <c r="N125" s="19">
        <f t="shared" si="98"/>
        <v>12144</v>
      </c>
      <c r="O125" s="19">
        <f t="shared" si="98"/>
        <v>13152</v>
      </c>
      <c r="P125" s="19">
        <f t="shared" si="98"/>
        <v>14160</v>
      </c>
      <c r="Q125" s="19">
        <f t="shared" si="98"/>
        <v>15168</v>
      </c>
      <c r="R125" s="19">
        <f>48*($A125*P$12+14+8)</f>
        <v>16176</v>
      </c>
      <c r="S125" s="19"/>
      <c r="T125" s="36"/>
      <c r="U125" s="36"/>
      <c r="V125" s="36"/>
      <c r="W125" s="35"/>
    </row>
    <row r="126" spans="1:23" ht="12.75">
      <c r="A126" s="21">
        <v>21</v>
      </c>
      <c r="B126" s="19"/>
      <c r="C126" s="19"/>
      <c r="D126" s="19">
        <f>48*($A126*B$12+14+9)</f>
        <v>2112</v>
      </c>
      <c r="E126" s="19">
        <f aca="true" t="shared" si="99" ref="E126:Q126">48*($A126*C$12+14+9)</f>
        <v>3120</v>
      </c>
      <c r="F126" s="19">
        <f t="shared" si="99"/>
        <v>4128</v>
      </c>
      <c r="G126" s="19">
        <f t="shared" si="99"/>
        <v>5136</v>
      </c>
      <c r="H126" s="19">
        <f t="shared" si="99"/>
        <v>6144</v>
      </c>
      <c r="I126" s="19">
        <f t="shared" si="99"/>
        <v>7152</v>
      </c>
      <c r="J126" s="19">
        <f t="shared" si="99"/>
        <v>8160</v>
      </c>
      <c r="K126" s="19">
        <f t="shared" si="99"/>
        <v>9168</v>
      </c>
      <c r="L126" s="19">
        <f t="shared" si="99"/>
        <v>10176</v>
      </c>
      <c r="M126" s="19">
        <f t="shared" si="99"/>
        <v>11184</v>
      </c>
      <c r="N126" s="19">
        <f t="shared" si="99"/>
        <v>12192</v>
      </c>
      <c r="O126" s="19">
        <f t="shared" si="99"/>
        <v>13200</v>
      </c>
      <c r="P126" s="19">
        <f t="shared" si="99"/>
        <v>14208</v>
      </c>
      <c r="Q126" s="19">
        <f t="shared" si="99"/>
        <v>15216</v>
      </c>
      <c r="R126" s="19">
        <f>48*($A126*P$12+14+9)</f>
        <v>16224</v>
      </c>
      <c r="S126" s="19"/>
      <c r="T126" s="36"/>
      <c r="U126" s="36"/>
      <c r="V126" s="36"/>
      <c r="W126" s="35"/>
    </row>
    <row r="127" spans="1:23" ht="12.75">
      <c r="A127" s="21">
        <v>21</v>
      </c>
      <c r="B127" s="19"/>
      <c r="C127" s="19"/>
      <c r="D127" s="19">
        <f>48*($A127*B$12+14+10)</f>
        <v>2160</v>
      </c>
      <c r="E127" s="19">
        <f aca="true" t="shared" si="100" ref="E127:Q127">48*($A127*C$12+14+10)</f>
        <v>3168</v>
      </c>
      <c r="F127" s="19">
        <f t="shared" si="100"/>
        <v>4176</v>
      </c>
      <c r="G127" s="19">
        <f t="shared" si="100"/>
        <v>5184</v>
      </c>
      <c r="H127" s="19">
        <f t="shared" si="100"/>
        <v>6192</v>
      </c>
      <c r="I127" s="19">
        <f t="shared" si="100"/>
        <v>7200</v>
      </c>
      <c r="J127" s="19">
        <f t="shared" si="100"/>
        <v>8208</v>
      </c>
      <c r="K127" s="19">
        <f t="shared" si="100"/>
        <v>9216</v>
      </c>
      <c r="L127" s="19">
        <f t="shared" si="100"/>
        <v>10224</v>
      </c>
      <c r="M127" s="19">
        <f t="shared" si="100"/>
        <v>11232</v>
      </c>
      <c r="N127" s="19">
        <f t="shared" si="100"/>
        <v>12240</v>
      </c>
      <c r="O127" s="19">
        <f t="shared" si="100"/>
        <v>13248</v>
      </c>
      <c r="P127" s="19">
        <f t="shared" si="100"/>
        <v>14256</v>
      </c>
      <c r="Q127" s="19">
        <f t="shared" si="100"/>
        <v>15264</v>
      </c>
      <c r="R127" s="19">
        <f>48*($A127*P$12+14+10)</f>
        <v>16272</v>
      </c>
      <c r="S127" s="19"/>
      <c r="T127" s="36"/>
      <c r="U127" s="36"/>
      <c r="V127" s="36"/>
      <c r="W127" s="35"/>
    </row>
    <row r="128" spans="1:23" ht="12.75">
      <c r="A128" s="21">
        <v>21</v>
      </c>
      <c r="B128" s="19"/>
      <c r="C128" s="19"/>
      <c r="D128" s="19">
        <f>48*($A128*B$12+14+11)</f>
        <v>2208</v>
      </c>
      <c r="E128" s="19">
        <f aca="true" t="shared" si="101" ref="E128:Q128">48*($A128*C$12+14+11)</f>
        <v>3216</v>
      </c>
      <c r="F128" s="19">
        <f t="shared" si="101"/>
        <v>4224</v>
      </c>
      <c r="G128" s="19">
        <f t="shared" si="101"/>
        <v>5232</v>
      </c>
      <c r="H128" s="19">
        <f t="shared" si="101"/>
        <v>6240</v>
      </c>
      <c r="I128" s="19">
        <f t="shared" si="101"/>
        <v>7248</v>
      </c>
      <c r="J128" s="19">
        <f t="shared" si="101"/>
        <v>8256</v>
      </c>
      <c r="K128" s="19">
        <f t="shared" si="101"/>
        <v>9264</v>
      </c>
      <c r="L128" s="19">
        <f t="shared" si="101"/>
        <v>10272</v>
      </c>
      <c r="M128" s="19">
        <f t="shared" si="101"/>
        <v>11280</v>
      </c>
      <c r="N128" s="19">
        <f t="shared" si="101"/>
        <v>12288</v>
      </c>
      <c r="O128" s="19">
        <f t="shared" si="101"/>
        <v>13296</v>
      </c>
      <c r="P128" s="19">
        <f t="shared" si="101"/>
        <v>14304</v>
      </c>
      <c r="Q128" s="19">
        <f t="shared" si="101"/>
        <v>15312</v>
      </c>
      <c r="R128" s="19">
        <f>48*($A128*P$12+14+11)</f>
        <v>16320</v>
      </c>
      <c r="S128" s="19"/>
      <c r="T128" s="36"/>
      <c r="U128" s="36"/>
      <c r="V128" s="36"/>
      <c r="W128" s="35"/>
    </row>
    <row r="129" spans="1:23" ht="12.75">
      <c r="A129" s="21">
        <v>21</v>
      </c>
      <c r="B129" s="19"/>
      <c r="C129" s="19"/>
      <c r="D129" s="19">
        <f>48*($A129*B$12+14+12)</f>
        <v>2256</v>
      </c>
      <c r="E129" s="19">
        <f aca="true" t="shared" si="102" ref="E129:Q129">48*($A129*C$12+14+12)</f>
        <v>3264</v>
      </c>
      <c r="F129" s="19">
        <f t="shared" si="102"/>
        <v>4272</v>
      </c>
      <c r="G129" s="19">
        <f t="shared" si="102"/>
        <v>5280</v>
      </c>
      <c r="H129" s="19">
        <f t="shared" si="102"/>
        <v>6288</v>
      </c>
      <c r="I129" s="19">
        <f t="shared" si="102"/>
        <v>7296</v>
      </c>
      <c r="J129" s="19">
        <f t="shared" si="102"/>
        <v>8304</v>
      </c>
      <c r="K129" s="19">
        <f t="shared" si="102"/>
        <v>9312</v>
      </c>
      <c r="L129" s="19">
        <f t="shared" si="102"/>
        <v>10320</v>
      </c>
      <c r="M129" s="19">
        <f t="shared" si="102"/>
        <v>11328</v>
      </c>
      <c r="N129" s="19">
        <f t="shared" si="102"/>
        <v>12336</v>
      </c>
      <c r="O129" s="19">
        <f t="shared" si="102"/>
        <v>13344</v>
      </c>
      <c r="P129" s="19">
        <f t="shared" si="102"/>
        <v>14352</v>
      </c>
      <c r="Q129" s="19">
        <f t="shared" si="102"/>
        <v>15360</v>
      </c>
      <c r="R129" s="19">
        <f>48*($A129*P$12+14+12)</f>
        <v>16368</v>
      </c>
      <c r="S129" s="19"/>
      <c r="T129" s="36"/>
      <c r="U129" s="36"/>
      <c r="V129" s="36"/>
      <c r="W129" s="35"/>
    </row>
    <row r="130" spans="1:23" ht="12.75">
      <c r="A130" s="21">
        <v>21</v>
      </c>
      <c r="B130" s="19"/>
      <c r="C130" s="19"/>
      <c r="D130" s="19">
        <f>48*($A130*B$12+14+13)</f>
        <v>2304</v>
      </c>
      <c r="E130" s="19">
        <f aca="true" t="shared" si="103" ref="E130:Q130">48*($A130*C$12+14+13)</f>
        <v>3312</v>
      </c>
      <c r="F130" s="19">
        <f t="shared" si="103"/>
        <v>4320</v>
      </c>
      <c r="G130" s="19">
        <f t="shared" si="103"/>
        <v>5328</v>
      </c>
      <c r="H130" s="19">
        <f t="shared" si="103"/>
        <v>6336</v>
      </c>
      <c r="I130" s="19">
        <f t="shared" si="103"/>
        <v>7344</v>
      </c>
      <c r="J130" s="19">
        <f t="shared" si="103"/>
        <v>8352</v>
      </c>
      <c r="K130" s="19">
        <f t="shared" si="103"/>
        <v>9360</v>
      </c>
      <c r="L130" s="19">
        <f t="shared" si="103"/>
        <v>10368</v>
      </c>
      <c r="M130" s="19">
        <f t="shared" si="103"/>
        <v>11376</v>
      </c>
      <c r="N130" s="19">
        <f t="shared" si="103"/>
        <v>12384</v>
      </c>
      <c r="O130" s="19">
        <f t="shared" si="103"/>
        <v>13392</v>
      </c>
      <c r="P130" s="19">
        <f t="shared" si="103"/>
        <v>14400</v>
      </c>
      <c r="Q130" s="19">
        <f t="shared" si="103"/>
        <v>15408</v>
      </c>
      <c r="R130" s="19">
        <f>48*($A130*P$12+14+13)</f>
        <v>16416</v>
      </c>
      <c r="S130" s="19"/>
      <c r="T130" s="36"/>
      <c r="U130" s="36"/>
      <c r="V130" s="36"/>
      <c r="W130" s="35"/>
    </row>
    <row r="131" spans="1:23" ht="12.75">
      <c r="A131" s="21">
        <v>21</v>
      </c>
      <c r="B131" s="19"/>
      <c r="C131" s="19"/>
      <c r="D131" s="19">
        <f>48*($A131*B$12+14+14)</f>
        <v>2352</v>
      </c>
      <c r="E131" s="19">
        <f aca="true" t="shared" si="104" ref="E131:R131">48*($A131*C$12+14+14)</f>
        <v>3360</v>
      </c>
      <c r="F131" s="19">
        <f t="shared" si="104"/>
        <v>4368</v>
      </c>
      <c r="G131" s="19">
        <f t="shared" si="104"/>
        <v>5376</v>
      </c>
      <c r="H131" s="19">
        <f t="shared" si="104"/>
        <v>6384</v>
      </c>
      <c r="I131" s="19">
        <f t="shared" si="104"/>
        <v>7392</v>
      </c>
      <c r="J131" s="19">
        <f t="shared" si="104"/>
        <v>8400</v>
      </c>
      <c r="K131" s="19">
        <f t="shared" si="104"/>
        <v>9408</v>
      </c>
      <c r="L131" s="19">
        <f t="shared" si="104"/>
        <v>10416</v>
      </c>
      <c r="M131" s="19">
        <f t="shared" si="104"/>
        <v>11424</v>
      </c>
      <c r="N131" s="19">
        <f t="shared" si="104"/>
        <v>12432</v>
      </c>
      <c r="O131" s="19">
        <f t="shared" si="104"/>
        <v>13440</v>
      </c>
      <c r="P131" s="19">
        <f t="shared" si="104"/>
        <v>14448</v>
      </c>
      <c r="Q131" s="19">
        <f t="shared" si="104"/>
        <v>15456</v>
      </c>
      <c r="R131" s="19">
        <f t="shared" si="104"/>
        <v>16464</v>
      </c>
      <c r="S131" s="19"/>
      <c r="T131" s="36"/>
      <c r="U131" s="36"/>
      <c r="V131" s="36"/>
      <c r="W131" s="35"/>
    </row>
    <row r="132" spans="1:23" ht="12.75">
      <c r="A132" s="21">
        <v>21</v>
      </c>
      <c r="B132" s="19">
        <f aca="true" t="shared" si="105" ref="B132:Q132">48*$A132*B$12</f>
        <v>1008</v>
      </c>
      <c r="C132" s="19">
        <f t="shared" si="105"/>
        <v>2016</v>
      </c>
      <c r="D132" s="19">
        <f t="shared" si="105"/>
        <v>3024</v>
      </c>
      <c r="E132" s="19">
        <f t="shared" si="105"/>
        <v>4032</v>
      </c>
      <c r="F132" s="19">
        <f t="shared" si="105"/>
        <v>5040</v>
      </c>
      <c r="G132" s="19">
        <f t="shared" si="105"/>
        <v>6048</v>
      </c>
      <c r="H132" s="19">
        <f t="shared" si="105"/>
        <v>7056</v>
      </c>
      <c r="I132" s="19">
        <f t="shared" si="105"/>
        <v>8064</v>
      </c>
      <c r="J132" s="19">
        <f t="shared" si="105"/>
        <v>9072</v>
      </c>
      <c r="K132" s="19">
        <f t="shared" si="105"/>
        <v>10080</v>
      </c>
      <c r="L132" s="19">
        <f t="shared" si="105"/>
        <v>11088</v>
      </c>
      <c r="M132" s="19">
        <f t="shared" si="105"/>
        <v>12096</v>
      </c>
      <c r="N132" s="19">
        <f t="shared" si="105"/>
        <v>13104</v>
      </c>
      <c r="O132" s="19">
        <f t="shared" si="105"/>
        <v>14112</v>
      </c>
      <c r="P132" s="19">
        <f t="shared" si="105"/>
        <v>15120</v>
      </c>
      <c r="Q132" s="19">
        <f t="shared" si="105"/>
        <v>16128</v>
      </c>
      <c r="R132" s="19"/>
      <c r="S132" s="19"/>
      <c r="T132" s="36"/>
      <c r="U132" s="36"/>
      <c r="V132" s="36"/>
      <c r="W132" s="35"/>
    </row>
    <row r="133" spans="1:23" ht="12.75">
      <c r="A133" s="21"/>
      <c r="B133" s="19"/>
      <c r="C133" s="19"/>
      <c r="D133" s="19"/>
      <c r="E133" s="19"/>
      <c r="F133" s="19"/>
      <c r="G133" s="19"/>
      <c r="H133" s="19"/>
      <c r="I133" s="19"/>
      <c r="J133" s="19"/>
      <c r="K133" s="19"/>
      <c r="L133" s="19"/>
      <c r="M133" s="19"/>
      <c r="N133" s="19"/>
      <c r="O133" s="19"/>
      <c r="P133" s="19"/>
      <c r="Q133" s="19"/>
      <c r="R133" s="36"/>
      <c r="S133" s="36"/>
      <c r="T133" s="36"/>
      <c r="U133" s="36"/>
      <c r="V133" s="36"/>
      <c r="W133" s="35"/>
    </row>
    <row r="134" spans="1:23" ht="12.75">
      <c r="A134" s="21">
        <v>22</v>
      </c>
      <c r="B134" s="22"/>
      <c r="C134" s="22"/>
      <c r="D134" s="22"/>
      <c r="E134" s="22"/>
      <c r="F134" s="22"/>
      <c r="G134" s="22"/>
      <c r="H134" s="22"/>
      <c r="I134" s="22"/>
      <c r="J134" s="22"/>
      <c r="K134" s="22"/>
      <c r="L134" s="22"/>
      <c r="M134" s="22"/>
      <c r="N134" s="22"/>
      <c r="O134" s="22"/>
      <c r="P134" s="22"/>
      <c r="Q134" s="22"/>
      <c r="R134" s="37"/>
      <c r="S134" s="37"/>
      <c r="T134" s="37"/>
      <c r="U134" s="37"/>
      <c r="V134" s="36"/>
      <c r="W134" s="35"/>
    </row>
    <row r="135" spans="1:23" ht="12.75" customHeight="1">
      <c r="A135" s="21">
        <v>23</v>
      </c>
      <c r="B135" s="22"/>
      <c r="C135" s="37"/>
      <c r="D135" s="45" t="s">
        <v>49</v>
      </c>
      <c r="E135" s="45"/>
      <c r="F135" s="45"/>
      <c r="G135" s="45"/>
      <c r="H135" s="45"/>
      <c r="I135" s="45"/>
      <c r="J135" s="45"/>
      <c r="K135" s="45"/>
      <c r="L135" s="45"/>
      <c r="M135" s="45"/>
      <c r="N135" s="45"/>
      <c r="O135" s="45"/>
      <c r="P135" s="45"/>
      <c r="Q135" s="45"/>
      <c r="R135" s="45"/>
      <c r="S135" s="23"/>
      <c r="T135" s="23"/>
      <c r="U135" s="37"/>
      <c r="V135" s="36"/>
      <c r="W135" s="35"/>
    </row>
    <row r="136" spans="1:23" ht="12.75">
      <c r="A136" s="21">
        <v>24</v>
      </c>
      <c r="B136" s="22"/>
      <c r="C136" s="23"/>
      <c r="D136" s="45"/>
      <c r="E136" s="45"/>
      <c r="F136" s="45"/>
      <c r="G136" s="45"/>
      <c r="H136" s="45"/>
      <c r="I136" s="45"/>
      <c r="J136" s="45"/>
      <c r="K136" s="45"/>
      <c r="L136" s="45"/>
      <c r="M136" s="45"/>
      <c r="N136" s="45"/>
      <c r="O136" s="45"/>
      <c r="P136" s="45"/>
      <c r="Q136" s="45"/>
      <c r="R136" s="45"/>
      <c r="S136" s="23"/>
      <c r="T136" s="23"/>
      <c r="U136" s="37"/>
      <c r="V136" s="36"/>
      <c r="W136" s="35"/>
    </row>
    <row r="137" spans="1:23" ht="12.75">
      <c r="A137" s="21">
        <v>25</v>
      </c>
      <c r="B137" s="22"/>
      <c r="C137" s="23"/>
      <c r="D137" s="23"/>
      <c r="E137" s="23"/>
      <c r="F137" s="23"/>
      <c r="G137" s="23"/>
      <c r="H137" s="23"/>
      <c r="I137" s="23"/>
      <c r="J137" s="23"/>
      <c r="K137" s="23"/>
      <c r="L137" s="23"/>
      <c r="M137" s="23"/>
      <c r="N137" s="23"/>
      <c r="O137" s="23"/>
      <c r="P137" s="23"/>
      <c r="Q137" s="23"/>
      <c r="R137" s="23"/>
      <c r="S137" s="23"/>
      <c r="T137" s="23"/>
      <c r="U137" s="37"/>
      <c r="V137" s="36"/>
      <c r="W137" s="35"/>
    </row>
    <row r="138" spans="1:23" ht="12.75">
      <c r="A138" s="21">
        <v>26</v>
      </c>
      <c r="B138" s="22"/>
      <c r="C138" s="22"/>
      <c r="D138" s="22"/>
      <c r="E138" s="22"/>
      <c r="F138" s="22"/>
      <c r="G138" s="22"/>
      <c r="H138" s="22"/>
      <c r="I138" s="22"/>
      <c r="J138" s="22"/>
      <c r="K138" s="22"/>
      <c r="L138" s="22"/>
      <c r="M138" s="22"/>
      <c r="N138" s="22"/>
      <c r="O138" s="22"/>
      <c r="P138" s="22"/>
      <c r="Q138" s="22"/>
      <c r="R138" s="37"/>
      <c r="S138" s="37"/>
      <c r="T138" s="37"/>
      <c r="U138" s="37"/>
      <c r="V138" s="36"/>
      <c r="W138" s="35"/>
    </row>
    <row r="139" spans="1:23" ht="12.75">
      <c r="A139" s="21"/>
      <c r="B139" s="38"/>
      <c r="C139" s="38"/>
      <c r="D139" s="38"/>
      <c r="E139" s="38"/>
      <c r="F139" s="38"/>
      <c r="G139" s="38"/>
      <c r="H139" s="38"/>
      <c r="I139" s="38"/>
      <c r="J139" s="38"/>
      <c r="K139" s="38"/>
      <c r="L139" s="38"/>
      <c r="M139" s="38"/>
      <c r="N139" s="38"/>
      <c r="O139" s="38"/>
      <c r="P139" s="38"/>
      <c r="Q139" s="38"/>
      <c r="R139" s="36"/>
      <c r="S139" s="36"/>
      <c r="T139" s="36"/>
      <c r="U139" s="36"/>
      <c r="V139" s="36"/>
      <c r="W139" s="35"/>
    </row>
    <row r="140" spans="1:23" ht="12.75">
      <c r="A140" s="21">
        <v>27</v>
      </c>
      <c r="B140" s="19"/>
      <c r="C140" s="19">
        <f>48*($A140*B$12+7)</f>
        <v>1632</v>
      </c>
      <c r="D140" s="19">
        <f aca="true" t="shared" si="106" ref="D140:N140">48*($A140*C$12+7)</f>
        <v>2928</v>
      </c>
      <c r="E140" s="19">
        <f t="shared" si="106"/>
        <v>4224</v>
      </c>
      <c r="F140" s="19">
        <f t="shared" si="106"/>
        <v>5520</v>
      </c>
      <c r="G140" s="19">
        <f t="shared" si="106"/>
        <v>6816</v>
      </c>
      <c r="H140" s="19">
        <f t="shared" si="106"/>
        <v>8112</v>
      </c>
      <c r="I140" s="19">
        <f t="shared" si="106"/>
        <v>9408</v>
      </c>
      <c r="J140" s="19">
        <f t="shared" si="106"/>
        <v>10704</v>
      </c>
      <c r="K140" s="19">
        <f t="shared" si="106"/>
        <v>12000</v>
      </c>
      <c r="L140" s="19">
        <f t="shared" si="106"/>
        <v>13296</v>
      </c>
      <c r="M140" s="19">
        <f t="shared" si="106"/>
        <v>14592</v>
      </c>
      <c r="N140" s="19">
        <f t="shared" si="106"/>
        <v>15888</v>
      </c>
      <c r="O140" s="19"/>
      <c r="P140" s="19"/>
      <c r="Q140" s="19"/>
      <c r="R140" s="36"/>
      <c r="S140" s="36"/>
      <c r="T140" s="36"/>
      <c r="U140" s="36"/>
      <c r="V140" s="36"/>
      <c r="W140" s="35"/>
    </row>
    <row r="141" spans="1:23" ht="12.75">
      <c r="A141" s="21">
        <v>27</v>
      </c>
      <c r="B141" s="19"/>
      <c r="C141" s="19">
        <f>48*($A141*B$12+8)</f>
        <v>1680</v>
      </c>
      <c r="D141" s="19">
        <f aca="true" t="shared" si="107" ref="D141:N141">48*($A141*C$12+8)</f>
        <v>2976</v>
      </c>
      <c r="E141" s="19">
        <f t="shared" si="107"/>
        <v>4272</v>
      </c>
      <c r="F141" s="19">
        <f t="shared" si="107"/>
        <v>5568</v>
      </c>
      <c r="G141" s="19">
        <f t="shared" si="107"/>
        <v>6864</v>
      </c>
      <c r="H141" s="19">
        <f t="shared" si="107"/>
        <v>8160</v>
      </c>
      <c r="I141" s="19">
        <f t="shared" si="107"/>
        <v>9456</v>
      </c>
      <c r="J141" s="19">
        <f t="shared" si="107"/>
        <v>10752</v>
      </c>
      <c r="K141" s="19">
        <f t="shared" si="107"/>
        <v>12048</v>
      </c>
      <c r="L141" s="19">
        <f t="shared" si="107"/>
        <v>13344</v>
      </c>
      <c r="M141" s="19">
        <f t="shared" si="107"/>
        <v>14640</v>
      </c>
      <c r="N141" s="19">
        <f t="shared" si="107"/>
        <v>15936</v>
      </c>
      <c r="O141" s="19"/>
      <c r="P141" s="19"/>
      <c r="Q141" s="19"/>
      <c r="R141" s="36"/>
      <c r="S141" s="36"/>
      <c r="T141" s="36"/>
      <c r="U141" s="36"/>
      <c r="V141" s="36"/>
      <c r="W141" s="35"/>
    </row>
    <row r="142" spans="1:23" ht="12.75">
      <c r="A142" s="21">
        <v>27</v>
      </c>
      <c r="B142" s="19"/>
      <c r="C142" s="19">
        <f>48*($A142*B$12+9)</f>
        <v>1728</v>
      </c>
      <c r="D142" s="19">
        <f aca="true" t="shared" si="108" ref="D142:N142">48*($A142*C$12+9)</f>
        <v>3024</v>
      </c>
      <c r="E142" s="19">
        <f t="shared" si="108"/>
        <v>4320</v>
      </c>
      <c r="F142" s="19">
        <f t="shared" si="108"/>
        <v>5616</v>
      </c>
      <c r="G142" s="19">
        <f t="shared" si="108"/>
        <v>6912</v>
      </c>
      <c r="H142" s="19">
        <f t="shared" si="108"/>
        <v>8208</v>
      </c>
      <c r="I142" s="19">
        <f t="shared" si="108"/>
        <v>9504</v>
      </c>
      <c r="J142" s="19">
        <f t="shared" si="108"/>
        <v>10800</v>
      </c>
      <c r="K142" s="19">
        <f t="shared" si="108"/>
        <v>12096</v>
      </c>
      <c r="L142" s="19">
        <f t="shared" si="108"/>
        <v>13392</v>
      </c>
      <c r="M142" s="19">
        <f t="shared" si="108"/>
        <v>14688</v>
      </c>
      <c r="N142" s="19">
        <f t="shared" si="108"/>
        <v>15984</v>
      </c>
      <c r="O142" s="19"/>
      <c r="P142" s="19"/>
      <c r="Q142" s="19"/>
      <c r="R142" s="36"/>
      <c r="S142" s="36"/>
      <c r="T142" s="36"/>
      <c r="U142" s="36"/>
      <c r="V142" s="36"/>
      <c r="W142" s="35"/>
    </row>
    <row r="143" spans="1:23" ht="12.75">
      <c r="A143" s="21">
        <v>27</v>
      </c>
      <c r="B143" s="19"/>
      <c r="C143" s="19">
        <f>48*($A143*B$12+10)</f>
        <v>1776</v>
      </c>
      <c r="D143" s="19">
        <f aca="true" t="shared" si="109" ref="D143:N143">48*($A143*C$12+10)</f>
        <v>3072</v>
      </c>
      <c r="E143" s="19">
        <f t="shared" si="109"/>
        <v>4368</v>
      </c>
      <c r="F143" s="19">
        <f t="shared" si="109"/>
        <v>5664</v>
      </c>
      <c r="G143" s="19">
        <f t="shared" si="109"/>
        <v>6960</v>
      </c>
      <c r="H143" s="19">
        <f t="shared" si="109"/>
        <v>8256</v>
      </c>
      <c r="I143" s="19">
        <f t="shared" si="109"/>
        <v>9552</v>
      </c>
      <c r="J143" s="19">
        <f t="shared" si="109"/>
        <v>10848</v>
      </c>
      <c r="K143" s="19">
        <f t="shared" si="109"/>
        <v>12144</v>
      </c>
      <c r="L143" s="19">
        <f t="shared" si="109"/>
        <v>13440</v>
      </c>
      <c r="M143" s="19">
        <f t="shared" si="109"/>
        <v>14736</v>
      </c>
      <c r="N143" s="19">
        <f t="shared" si="109"/>
        <v>16032</v>
      </c>
      <c r="O143" s="19"/>
      <c r="P143" s="19"/>
      <c r="Q143" s="19"/>
      <c r="R143" s="36"/>
      <c r="S143" s="36"/>
      <c r="T143" s="36"/>
      <c r="U143" s="36"/>
      <c r="V143" s="36"/>
      <c r="W143" s="35"/>
    </row>
    <row r="144" spans="1:23" ht="12.75">
      <c r="A144" s="21">
        <v>27</v>
      </c>
      <c r="B144" s="19"/>
      <c r="C144" s="19">
        <f>48*($A144*B$12+11)</f>
        <v>1824</v>
      </c>
      <c r="D144" s="19">
        <f aca="true" t="shared" si="110" ref="D144:N144">48*($A144*C$12+11)</f>
        <v>3120</v>
      </c>
      <c r="E144" s="19">
        <f t="shared" si="110"/>
        <v>4416</v>
      </c>
      <c r="F144" s="19">
        <f t="shared" si="110"/>
        <v>5712</v>
      </c>
      <c r="G144" s="19">
        <f t="shared" si="110"/>
        <v>7008</v>
      </c>
      <c r="H144" s="19">
        <f t="shared" si="110"/>
        <v>8304</v>
      </c>
      <c r="I144" s="19">
        <f t="shared" si="110"/>
        <v>9600</v>
      </c>
      <c r="J144" s="19">
        <f t="shared" si="110"/>
        <v>10896</v>
      </c>
      <c r="K144" s="19">
        <f t="shared" si="110"/>
        <v>12192</v>
      </c>
      <c r="L144" s="19">
        <f t="shared" si="110"/>
        <v>13488</v>
      </c>
      <c r="M144" s="19">
        <f t="shared" si="110"/>
        <v>14784</v>
      </c>
      <c r="N144" s="19">
        <f t="shared" si="110"/>
        <v>16080</v>
      </c>
      <c r="O144" s="19"/>
      <c r="P144" s="19"/>
      <c r="Q144" s="19"/>
      <c r="R144" s="36"/>
      <c r="S144" s="36"/>
      <c r="T144" s="36"/>
      <c r="U144" s="36"/>
      <c r="V144" s="36"/>
      <c r="W144" s="35"/>
    </row>
    <row r="145" spans="1:23" ht="12.75">
      <c r="A145" s="21">
        <v>27</v>
      </c>
      <c r="B145" s="19"/>
      <c r="C145" s="19">
        <f>48*($A145*B$12+12)</f>
        <v>1872</v>
      </c>
      <c r="D145" s="19">
        <f aca="true" t="shared" si="111" ref="D145:N145">48*($A145*C$12+12)</f>
        <v>3168</v>
      </c>
      <c r="E145" s="19">
        <f t="shared" si="111"/>
        <v>4464</v>
      </c>
      <c r="F145" s="19">
        <f t="shared" si="111"/>
        <v>5760</v>
      </c>
      <c r="G145" s="19">
        <f t="shared" si="111"/>
        <v>7056</v>
      </c>
      <c r="H145" s="19">
        <f t="shared" si="111"/>
        <v>8352</v>
      </c>
      <c r="I145" s="19">
        <f t="shared" si="111"/>
        <v>9648</v>
      </c>
      <c r="J145" s="19">
        <f t="shared" si="111"/>
        <v>10944</v>
      </c>
      <c r="K145" s="19">
        <f t="shared" si="111"/>
        <v>12240</v>
      </c>
      <c r="L145" s="19">
        <f t="shared" si="111"/>
        <v>13536</v>
      </c>
      <c r="M145" s="19">
        <f t="shared" si="111"/>
        <v>14832</v>
      </c>
      <c r="N145" s="19">
        <f t="shared" si="111"/>
        <v>16128</v>
      </c>
      <c r="O145" s="19"/>
      <c r="P145" s="19"/>
      <c r="Q145" s="19"/>
      <c r="R145" s="36"/>
      <c r="S145" s="36"/>
      <c r="T145" s="36"/>
      <c r="U145" s="36"/>
      <c r="V145" s="36"/>
      <c r="W145" s="35"/>
    </row>
    <row r="146" spans="1:23" ht="12.75">
      <c r="A146" s="21">
        <v>27</v>
      </c>
      <c r="B146" s="19"/>
      <c r="C146" s="19">
        <f>48*($A146*B$12+13)</f>
        <v>1920</v>
      </c>
      <c r="D146" s="19">
        <f aca="true" t="shared" si="112" ref="D146:N146">48*($A146*C$12+13)</f>
        <v>3216</v>
      </c>
      <c r="E146" s="19">
        <f t="shared" si="112"/>
        <v>4512</v>
      </c>
      <c r="F146" s="19">
        <f t="shared" si="112"/>
        <v>5808</v>
      </c>
      <c r="G146" s="19">
        <f t="shared" si="112"/>
        <v>7104</v>
      </c>
      <c r="H146" s="19">
        <f t="shared" si="112"/>
        <v>8400</v>
      </c>
      <c r="I146" s="19">
        <f t="shared" si="112"/>
        <v>9696</v>
      </c>
      <c r="J146" s="19">
        <f t="shared" si="112"/>
        <v>10992</v>
      </c>
      <c r="K146" s="19">
        <f t="shared" si="112"/>
        <v>12288</v>
      </c>
      <c r="L146" s="19">
        <f t="shared" si="112"/>
        <v>13584</v>
      </c>
      <c r="M146" s="19">
        <f t="shared" si="112"/>
        <v>14880</v>
      </c>
      <c r="N146" s="19">
        <f t="shared" si="112"/>
        <v>16176</v>
      </c>
      <c r="O146" s="19"/>
      <c r="P146" s="19"/>
      <c r="Q146" s="19"/>
      <c r="R146" s="36"/>
      <c r="S146" s="36"/>
      <c r="T146" s="36"/>
      <c r="U146" s="36"/>
      <c r="V146" s="36"/>
      <c r="W146" s="35"/>
    </row>
    <row r="147" spans="1:23" ht="12.75">
      <c r="A147" s="21">
        <v>27</v>
      </c>
      <c r="B147" s="19"/>
      <c r="C147" s="19">
        <f>48*($A147*B$12+14)</f>
        <v>1968</v>
      </c>
      <c r="D147" s="19">
        <f aca="true" t="shared" si="113" ref="D147:N147">48*($A147*C$12+14)</f>
        <v>3264</v>
      </c>
      <c r="E147" s="19">
        <f t="shared" si="113"/>
        <v>4560</v>
      </c>
      <c r="F147" s="19">
        <f t="shared" si="113"/>
        <v>5856</v>
      </c>
      <c r="G147" s="19">
        <f t="shared" si="113"/>
        <v>7152</v>
      </c>
      <c r="H147" s="19">
        <f t="shared" si="113"/>
        <v>8448</v>
      </c>
      <c r="I147" s="19">
        <f t="shared" si="113"/>
        <v>9744</v>
      </c>
      <c r="J147" s="19">
        <f t="shared" si="113"/>
        <v>11040</v>
      </c>
      <c r="K147" s="19">
        <f t="shared" si="113"/>
        <v>12336</v>
      </c>
      <c r="L147" s="19">
        <f t="shared" si="113"/>
        <v>13632</v>
      </c>
      <c r="M147" s="19">
        <f t="shared" si="113"/>
        <v>14928</v>
      </c>
      <c r="N147" s="19">
        <f t="shared" si="113"/>
        <v>16224</v>
      </c>
      <c r="O147" s="19"/>
      <c r="P147" s="19"/>
      <c r="Q147" s="19"/>
      <c r="R147" s="36"/>
      <c r="S147" s="36"/>
      <c r="T147" s="36"/>
      <c r="U147" s="36"/>
      <c r="V147" s="36"/>
      <c r="W147" s="35"/>
    </row>
    <row r="148" spans="1:23" ht="12.75">
      <c r="A148" s="21">
        <v>27</v>
      </c>
      <c r="B148" s="19"/>
      <c r="C148" s="19">
        <f>48*($A148*B$12+15)</f>
        <v>2016</v>
      </c>
      <c r="D148" s="19">
        <f aca="true" t="shared" si="114" ref="D148:N148">48*($A148*C$12+15)</f>
        <v>3312</v>
      </c>
      <c r="E148" s="19">
        <f t="shared" si="114"/>
        <v>4608</v>
      </c>
      <c r="F148" s="19">
        <f t="shared" si="114"/>
        <v>5904</v>
      </c>
      <c r="G148" s="19">
        <f t="shared" si="114"/>
        <v>7200</v>
      </c>
      <c r="H148" s="19">
        <f t="shared" si="114"/>
        <v>8496</v>
      </c>
      <c r="I148" s="19">
        <f t="shared" si="114"/>
        <v>9792</v>
      </c>
      <c r="J148" s="19">
        <f t="shared" si="114"/>
        <v>11088</v>
      </c>
      <c r="K148" s="19">
        <f t="shared" si="114"/>
        <v>12384</v>
      </c>
      <c r="L148" s="19">
        <f t="shared" si="114"/>
        <v>13680</v>
      </c>
      <c r="M148" s="19">
        <f t="shared" si="114"/>
        <v>14976</v>
      </c>
      <c r="N148" s="19">
        <f t="shared" si="114"/>
        <v>16272</v>
      </c>
      <c r="O148" s="19"/>
      <c r="P148" s="19"/>
      <c r="Q148" s="19"/>
      <c r="R148" s="36"/>
      <c r="S148" s="36"/>
      <c r="T148" s="36"/>
      <c r="U148" s="36"/>
      <c r="V148" s="36"/>
      <c r="W148" s="35"/>
    </row>
    <row r="149" spans="1:23" ht="12.75">
      <c r="A149" s="21">
        <v>27</v>
      </c>
      <c r="B149" s="19"/>
      <c r="C149" s="19">
        <f>48*($A149*B$12+16)</f>
        <v>2064</v>
      </c>
      <c r="D149" s="19">
        <f aca="true" t="shared" si="115" ref="D149:N149">48*($A149*C$12+16)</f>
        <v>3360</v>
      </c>
      <c r="E149" s="19">
        <f t="shared" si="115"/>
        <v>4656</v>
      </c>
      <c r="F149" s="19">
        <f t="shared" si="115"/>
        <v>5952</v>
      </c>
      <c r="G149" s="19">
        <f t="shared" si="115"/>
        <v>7248</v>
      </c>
      <c r="H149" s="19">
        <f t="shared" si="115"/>
        <v>8544</v>
      </c>
      <c r="I149" s="19">
        <f t="shared" si="115"/>
        <v>9840</v>
      </c>
      <c r="J149" s="19">
        <f t="shared" si="115"/>
        <v>11136</v>
      </c>
      <c r="K149" s="19">
        <f t="shared" si="115"/>
        <v>12432</v>
      </c>
      <c r="L149" s="19">
        <f t="shared" si="115"/>
        <v>13728</v>
      </c>
      <c r="M149" s="19">
        <f t="shared" si="115"/>
        <v>15024</v>
      </c>
      <c r="N149" s="19">
        <f t="shared" si="115"/>
        <v>16320</v>
      </c>
      <c r="O149" s="19"/>
      <c r="P149" s="19"/>
      <c r="Q149" s="19"/>
      <c r="R149" s="36"/>
      <c r="S149" s="36"/>
      <c r="T149" s="36"/>
      <c r="U149" s="36"/>
      <c r="V149" s="36"/>
      <c r="W149" s="35"/>
    </row>
    <row r="150" spans="1:23" ht="12.75">
      <c r="A150" s="21">
        <v>27</v>
      </c>
      <c r="B150" s="19"/>
      <c r="C150" s="19">
        <f>48*($A150*B$12+17)</f>
        <v>2112</v>
      </c>
      <c r="D150" s="19">
        <f aca="true" t="shared" si="116" ref="D150:N150">48*($A150*C$12+17)</f>
        <v>3408</v>
      </c>
      <c r="E150" s="19">
        <f t="shared" si="116"/>
        <v>4704</v>
      </c>
      <c r="F150" s="19">
        <f t="shared" si="116"/>
        <v>6000</v>
      </c>
      <c r="G150" s="19">
        <f t="shared" si="116"/>
        <v>7296</v>
      </c>
      <c r="H150" s="19">
        <f t="shared" si="116"/>
        <v>8592</v>
      </c>
      <c r="I150" s="19">
        <f t="shared" si="116"/>
        <v>9888</v>
      </c>
      <c r="J150" s="19">
        <f t="shared" si="116"/>
        <v>11184</v>
      </c>
      <c r="K150" s="19">
        <f t="shared" si="116"/>
        <v>12480</v>
      </c>
      <c r="L150" s="19">
        <f t="shared" si="116"/>
        <v>13776</v>
      </c>
      <c r="M150" s="19">
        <f t="shared" si="116"/>
        <v>15072</v>
      </c>
      <c r="N150" s="19">
        <f t="shared" si="116"/>
        <v>16368</v>
      </c>
      <c r="O150" s="19"/>
      <c r="P150" s="19"/>
      <c r="Q150" s="19"/>
      <c r="R150" s="36"/>
      <c r="S150" s="36"/>
      <c r="T150" s="36"/>
      <c r="U150" s="36"/>
      <c r="V150" s="36"/>
      <c r="W150" s="35"/>
    </row>
    <row r="151" spans="1:23" ht="12.75">
      <c r="A151" s="21">
        <v>27</v>
      </c>
      <c r="B151" s="19"/>
      <c r="C151" s="19">
        <f>48*($A151*B$12+18)</f>
        <v>2160</v>
      </c>
      <c r="D151" s="19">
        <f aca="true" t="shared" si="117" ref="D151:N151">48*($A151*C$12+18)</f>
        <v>3456</v>
      </c>
      <c r="E151" s="19">
        <f t="shared" si="117"/>
        <v>4752</v>
      </c>
      <c r="F151" s="19">
        <f t="shared" si="117"/>
        <v>6048</v>
      </c>
      <c r="G151" s="19">
        <f t="shared" si="117"/>
        <v>7344</v>
      </c>
      <c r="H151" s="19">
        <f t="shared" si="117"/>
        <v>8640</v>
      </c>
      <c r="I151" s="19">
        <f t="shared" si="117"/>
        <v>9936</v>
      </c>
      <c r="J151" s="19">
        <f t="shared" si="117"/>
        <v>11232</v>
      </c>
      <c r="K151" s="19">
        <f t="shared" si="117"/>
        <v>12528</v>
      </c>
      <c r="L151" s="19">
        <f t="shared" si="117"/>
        <v>13824</v>
      </c>
      <c r="M151" s="19">
        <f t="shared" si="117"/>
        <v>15120</v>
      </c>
      <c r="N151" s="19">
        <f t="shared" si="117"/>
        <v>16416</v>
      </c>
      <c r="O151" s="19"/>
      <c r="P151" s="19"/>
      <c r="Q151" s="19"/>
      <c r="R151" s="36"/>
      <c r="S151" s="36"/>
      <c r="T151" s="36"/>
      <c r="U151" s="36"/>
      <c r="V151" s="36"/>
      <c r="W151" s="35"/>
    </row>
    <row r="152" spans="1:23" ht="12.75">
      <c r="A152" s="21">
        <v>27</v>
      </c>
      <c r="B152" s="19"/>
      <c r="C152" s="19">
        <f>48*($A152*B$12+19)</f>
        <v>2208</v>
      </c>
      <c r="D152" s="19">
        <f aca="true" t="shared" si="118" ref="D152:N152">48*($A152*C$12+19)</f>
        <v>3504</v>
      </c>
      <c r="E152" s="19">
        <f t="shared" si="118"/>
        <v>4800</v>
      </c>
      <c r="F152" s="19">
        <f t="shared" si="118"/>
        <v>6096</v>
      </c>
      <c r="G152" s="19">
        <f t="shared" si="118"/>
        <v>7392</v>
      </c>
      <c r="H152" s="19">
        <f t="shared" si="118"/>
        <v>8688</v>
      </c>
      <c r="I152" s="19">
        <f t="shared" si="118"/>
        <v>9984</v>
      </c>
      <c r="J152" s="19">
        <f t="shared" si="118"/>
        <v>11280</v>
      </c>
      <c r="K152" s="19">
        <f t="shared" si="118"/>
        <v>12576</v>
      </c>
      <c r="L152" s="19">
        <f t="shared" si="118"/>
        <v>13872</v>
      </c>
      <c r="M152" s="19">
        <f t="shared" si="118"/>
        <v>15168</v>
      </c>
      <c r="N152" s="19">
        <f t="shared" si="118"/>
        <v>16464</v>
      </c>
      <c r="O152" s="19"/>
      <c r="P152" s="19"/>
      <c r="Q152" s="19"/>
      <c r="R152" s="36"/>
      <c r="S152" s="36"/>
      <c r="T152" s="36"/>
      <c r="U152" s="36"/>
      <c r="V152" s="36"/>
      <c r="W152" s="35"/>
    </row>
    <row r="153" spans="1:23" ht="12.75">
      <c r="A153" s="21">
        <v>27</v>
      </c>
      <c r="B153" s="19"/>
      <c r="C153" s="19">
        <f>48*($A153*B$12+20)</f>
        <v>2256</v>
      </c>
      <c r="D153" s="19">
        <f aca="true" t="shared" si="119" ref="D153:N153">48*($A153*C$12+20)</f>
        <v>3552</v>
      </c>
      <c r="E153" s="19">
        <f t="shared" si="119"/>
        <v>4848</v>
      </c>
      <c r="F153" s="19">
        <f t="shared" si="119"/>
        <v>6144</v>
      </c>
      <c r="G153" s="19">
        <f t="shared" si="119"/>
        <v>7440</v>
      </c>
      <c r="H153" s="19">
        <f t="shared" si="119"/>
        <v>8736</v>
      </c>
      <c r="I153" s="19">
        <f t="shared" si="119"/>
        <v>10032</v>
      </c>
      <c r="J153" s="19">
        <f t="shared" si="119"/>
        <v>11328</v>
      </c>
      <c r="K153" s="19">
        <f t="shared" si="119"/>
        <v>12624</v>
      </c>
      <c r="L153" s="19">
        <f t="shared" si="119"/>
        <v>13920</v>
      </c>
      <c r="M153" s="19">
        <f t="shared" si="119"/>
        <v>15216</v>
      </c>
      <c r="N153" s="19">
        <f t="shared" si="119"/>
        <v>16512</v>
      </c>
      <c r="O153" s="19"/>
      <c r="P153" s="19"/>
      <c r="Q153" s="19"/>
      <c r="R153" s="36"/>
      <c r="S153" s="36"/>
      <c r="T153" s="36"/>
      <c r="U153" s="36"/>
      <c r="V153" s="36"/>
      <c r="W153" s="35"/>
    </row>
    <row r="154" spans="1:23" ht="12.75">
      <c r="A154" s="21">
        <v>27</v>
      </c>
      <c r="B154" s="19"/>
      <c r="C154" s="19"/>
      <c r="D154" s="19">
        <f>48*($A154*B$12+7+7)</f>
        <v>1968</v>
      </c>
      <c r="E154" s="19">
        <f aca="true" t="shared" si="120" ref="E154:N154">48*($A154*C$12+7+7)</f>
        <v>3264</v>
      </c>
      <c r="F154" s="19">
        <f t="shared" si="120"/>
        <v>4560</v>
      </c>
      <c r="G154" s="19">
        <f t="shared" si="120"/>
        <v>5856</v>
      </c>
      <c r="H154" s="19">
        <f t="shared" si="120"/>
        <v>7152</v>
      </c>
      <c r="I154" s="19">
        <f t="shared" si="120"/>
        <v>8448</v>
      </c>
      <c r="J154" s="19">
        <f t="shared" si="120"/>
        <v>9744</v>
      </c>
      <c r="K154" s="19">
        <f t="shared" si="120"/>
        <v>11040</v>
      </c>
      <c r="L154" s="19">
        <f t="shared" si="120"/>
        <v>12336</v>
      </c>
      <c r="M154" s="19">
        <f t="shared" si="120"/>
        <v>13632</v>
      </c>
      <c r="N154" s="19">
        <f t="shared" si="120"/>
        <v>14928</v>
      </c>
      <c r="O154" s="19"/>
      <c r="P154" s="19"/>
      <c r="Q154" s="19"/>
      <c r="R154" s="36"/>
      <c r="S154" s="36"/>
      <c r="T154" s="36"/>
      <c r="U154" s="36"/>
      <c r="V154" s="36"/>
      <c r="W154" s="35"/>
    </row>
    <row r="155" spans="1:23" ht="12.75">
      <c r="A155" s="21">
        <v>27</v>
      </c>
      <c r="B155" s="19"/>
      <c r="C155" s="19"/>
      <c r="D155" s="19">
        <f>48*($A155*B$12+8+7)</f>
        <v>2016</v>
      </c>
      <c r="E155" s="19">
        <f aca="true" t="shared" si="121" ref="E155:N155">48*($A155*C$12+8+7)</f>
        <v>3312</v>
      </c>
      <c r="F155" s="19">
        <f t="shared" si="121"/>
        <v>4608</v>
      </c>
      <c r="G155" s="19">
        <f t="shared" si="121"/>
        <v>5904</v>
      </c>
      <c r="H155" s="19">
        <f t="shared" si="121"/>
        <v>7200</v>
      </c>
      <c r="I155" s="19">
        <f t="shared" si="121"/>
        <v>8496</v>
      </c>
      <c r="J155" s="19">
        <f t="shared" si="121"/>
        <v>9792</v>
      </c>
      <c r="K155" s="19">
        <f t="shared" si="121"/>
        <v>11088</v>
      </c>
      <c r="L155" s="19">
        <f t="shared" si="121"/>
        <v>12384</v>
      </c>
      <c r="M155" s="19">
        <f t="shared" si="121"/>
        <v>13680</v>
      </c>
      <c r="N155" s="19">
        <f t="shared" si="121"/>
        <v>14976</v>
      </c>
      <c r="O155" s="19"/>
      <c r="P155" s="19"/>
      <c r="Q155" s="19"/>
      <c r="R155" s="36"/>
      <c r="S155" s="36"/>
      <c r="T155" s="36"/>
      <c r="U155" s="36"/>
      <c r="V155" s="36"/>
      <c r="W155" s="35"/>
    </row>
    <row r="156" spans="1:23" ht="12.75">
      <c r="A156" s="21">
        <v>27</v>
      </c>
      <c r="B156" s="19"/>
      <c r="C156" s="19"/>
      <c r="D156" s="19">
        <f>48*($A156*B$12+9+7)</f>
        <v>2064</v>
      </c>
      <c r="E156" s="19">
        <f aca="true" t="shared" si="122" ref="E156:N156">48*($A156*C$12+9+7)</f>
        <v>3360</v>
      </c>
      <c r="F156" s="19">
        <f t="shared" si="122"/>
        <v>4656</v>
      </c>
      <c r="G156" s="19">
        <f t="shared" si="122"/>
        <v>5952</v>
      </c>
      <c r="H156" s="19">
        <f t="shared" si="122"/>
        <v>7248</v>
      </c>
      <c r="I156" s="19">
        <f t="shared" si="122"/>
        <v>8544</v>
      </c>
      <c r="J156" s="19">
        <f t="shared" si="122"/>
        <v>9840</v>
      </c>
      <c r="K156" s="19">
        <f t="shared" si="122"/>
        <v>11136</v>
      </c>
      <c r="L156" s="19">
        <f t="shared" si="122"/>
        <v>12432</v>
      </c>
      <c r="M156" s="19">
        <f t="shared" si="122"/>
        <v>13728</v>
      </c>
      <c r="N156" s="19">
        <f t="shared" si="122"/>
        <v>15024</v>
      </c>
      <c r="O156" s="19"/>
      <c r="P156" s="19"/>
      <c r="Q156" s="19"/>
      <c r="R156" s="36"/>
      <c r="S156" s="36"/>
      <c r="T156" s="36"/>
      <c r="U156" s="36"/>
      <c r="V156" s="36"/>
      <c r="W156" s="35"/>
    </row>
    <row r="157" spans="1:23" ht="12.75">
      <c r="A157" s="21">
        <v>27</v>
      </c>
      <c r="B157" s="19"/>
      <c r="C157" s="19"/>
      <c r="D157" s="19">
        <f>48*($A157*B$12+10+7)</f>
        <v>2112</v>
      </c>
      <c r="E157" s="19">
        <f aca="true" t="shared" si="123" ref="E157:N157">48*($A157*C$12+10+7)</f>
        <v>3408</v>
      </c>
      <c r="F157" s="19">
        <f t="shared" si="123"/>
        <v>4704</v>
      </c>
      <c r="G157" s="19">
        <f t="shared" si="123"/>
        <v>6000</v>
      </c>
      <c r="H157" s="19">
        <f t="shared" si="123"/>
        <v>7296</v>
      </c>
      <c r="I157" s="19">
        <f t="shared" si="123"/>
        <v>8592</v>
      </c>
      <c r="J157" s="19">
        <f t="shared" si="123"/>
        <v>9888</v>
      </c>
      <c r="K157" s="19">
        <f t="shared" si="123"/>
        <v>11184</v>
      </c>
      <c r="L157" s="19">
        <f t="shared" si="123"/>
        <v>12480</v>
      </c>
      <c r="M157" s="19">
        <f t="shared" si="123"/>
        <v>13776</v>
      </c>
      <c r="N157" s="19">
        <f t="shared" si="123"/>
        <v>15072</v>
      </c>
      <c r="O157" s="19"/>
      <c r="P157" s="19"/>
      <c r="Q157" s="19"/>
      <c r="R157" s="36"/>
      <c r="S157" s="36"/>
      <c r="T157" s="36"/>
      <c r="U157" s="36"/>
      <c r="V157" s="36"/>
      <c r="W157" s="35"/>
    </row>
    <row r="158" spans="1:23" ht="12.75">
      <c r="A158" s="21">
        <v>27</v>
      </c>
      <c r="B158" s="19"/>
      <c r="C158" s="19"/>
      <c r="D158" s="19">
        <f>48*($A158*B$12+11+7)</f>
        <v>2160</v>
      </c>
      <c r="E158" s="19">
        <f aca="true" t="shared" si="124" ref="E158:N158">48*($A158*C$12+11+7)</f>
        <v>3456</v>
      </c>
      <c r="F158" s="19">
        <f t="shared" si="124"/>
        <v>4752</v>
      </c>
      <c r="G158" s="19">
        <f t="shared" si="124"/>
        <v>6048</v>
      </c>
      <c r="H158" s="19">
        <f t="shared" si="124"/>
        <v>7344</v>
      </c>
      <c r="I158" s="19">
        <f t="shared" si="124"/>
        <v>8640</v>
      </c>
      <c r="J158" s="19">
        <f t="shared" si="124"/>
        <v>9936</v>
      </c>
      <c r="K158" s="19">
        <f t="shared" si="124"/>
        <v>11232</v>
      </c>
      <c r="L158" s="19">
        <f t="shared" si="124"/>
        <v>12528</v>
      </c>
      <c r="M158" s="19">
        <f t="shared" si="124"/>
        <v>13824</v>
      </c>
      <c r="N158" s="19">
        <f t="shared" si="124"/>
        <v>15120</v>
      </c>
      <c r="O158" s="19"/>
      <c r="P158" s="19"/>
      <c r="Q158" s="19"/>
      <c r="R158" s="36"/>
      <c r="S158" s="36"/>
      <c r="T158" s="36"/>
      <c r="U158" s="36"/>
      <c r="V158" s="36"/>
      <c r="W158" s="35"/>
    </row>
    <row r="159" spans="1:23" ht="12.75">
      <c r="A159" s="21">
        <v>27</v>
      </c>
      <c r="B159" s="19"/>
      <c r="C159" s="19"/>
      <c r="D159" s="19">
        <f>48*($A159*B$12+12+7)</f>
        <v>2208</v>
      </c>
      <c r="E159" s="19">
        <f aca="true" t="shared" si="125" ref="E159:N159">48*($A159*C$12+12+7)</f>
        <v>3504</v>
      </c>
      <c r="F159" s="19">
        <f t="shared" si="125"/>
        <v>4800</v>
      </c>
      <c r="G159" s="19">
        <f t="shared" si="125"/>
        <v>6096</v>
      </c>
      <c r="H159" s="19">
        <f t="shared" si="125"/>
        <v>7392</v>
      </c>
      <c r="I159" s="19">
        <f t="shared" si="125"/>
        <v>8688</v>
      </c>
      <c r="J159" s="19">
        <f t="shared" si="125"/>
        <v>9984</v>
      </c>
      <c r="K159" s="19">
        <f t="shared" si="125"/>
        <v>11280</v>
      </c>
      <c r="L159" s="19">
        <f t="shared" si="125"/>
        <v>12576</v>
      </c>
      <c r="M159" s="19">
        <f t="shared" si="125"/>
        <v>13872</v>
      </c>
      <c r="N159" s="19">
        <f t="shared" si="125"/>
        <v>15168</v>
      </c>
      <c r="O159" s="19"/>
      <c r="P159" s="19"/>
      <c r="Q159" s="19"/>
      <c r="R159" s="36"/>
      <c r="S159" s="36"/>
      <c r="T159" s="36"/>
      <c r="U159" s="36"/>
      <c r="V159" s="36"/>
      <c r="W159" s="35"/>
    </row>
    <row r="160" spans="1:23" ht="12.75">
      <c r="A160" s="21">
        <v>27</v>
      </c>
      <c r="B160" s="19"/>
      <c r="C160" s="19"/>
      <c r="D160" s="19">
        <f>48*($A160*B$12+13+7)</f>
        <v>2256</v>
      </c>
      <c r="E160" s="19">
        <f aca="true" t="shared" si="126" ref="E160:N160">48*($A160*C$12+13+7)</f>
        <v>3552</v>
      </c>
      <c r="F160" s="19">
        <f t="shared" si="126"/>
        <v>4848</v>
      </c>
      <c r="G160" s="19">
        <f t="shared" si="126"/>
        <v>6144</v>
      </c>
      <c r="H160" s="19">
        <f t="shared" si="126"/>
        <v>7440</v>
      </c>
      <c r="I160" s="19">
        <f t="shared" si="126"/>
        <v>8736</v>
      </c>
      <c r="J160" s="19">
        <f t="shared" si="126"/>
        <v>10032</v>
      </c>
      <c r="K160" s="19">
        <f t="shared" si="126"/>
        <v>11328</v>
      </c>
      <c r="L160" s="19">
        <f t="shared" si="126"/>
        <v>12624</v>
      </c>
      <c r="M160" s="19">
        <f t="shared" si="126"/>
        <v>13920</v>
      </c>
      <c r="N160" s="19">
        <f t="shared" si="126"/>
        <v>15216</v>
      </c>
      <c r="O160" s="19"/>
      <c r="P160" s="19"/>
      <c r="Q160" s="19"/>
      <c r="R160" s="36"/>
      <c r="S160" s="36"/>
      <c r="T160" s="36"/>
      <c r="U160" s="36"/>
      <c r="V160" s="36"/>
      <c r="W160" s="35"/>
    </row>
    <row r="161" spans="1:23" ht="12.75">
      <c r="A161" s="21">
        <v>27</v>
      </c>
      <c r="B161" s="19"/>
      <c r="C161" s="19"/>
      <c r="D161" s="19">
        <f>48*($A161*B$12+14+7)</f>
        <v>2304</v>
      </c>
      <c r="E161" s="19">
        <f aca="true" t="shared" si="127" ref="E161:N161">48*($A161*C$12+14+7)</f>
        <v>3600</v>
      </c>
      <c r="F161" s="19">
        <f t="shared" si="127"/>
        <v>4896</v>
      </c>
      <c r="G161" s="19">
        <f t="shared" si="127"/>
        <v>6192</v>
      </c>
      <c r="H161" s="19">
        <f t="shared" si="127"/>
        <v>7488</v>
      </c>
      <c r="I161" s="19">
        <f t="shared" si="127"/>
        <v>8784</v>
      </c>
      <c r="J161" s="19">
        <f t="shared" si="127"/>
        <v>10080</v>
      </c>
      <c r="K161" s="19">
        <f t="shared" si="127"/>
        <v>11376</v>
      </c>
      <c r="L161" s="19">
        <f t="shared" si="127"/>
        <v>12672</v>
      </c>
      <c r="M161" s="19">
        <f t="shared" si="127"/>
        <v>13968</v>
      </c>
      <c r="N161" s="19">
        <f t="shared" si="127"/>
        <v>15264</v>
      </c>
      <c r="O161" s="19"/>
      <c r="P161" s="19"/>
      <c r="Q161" s="19"/>
      <c r="R161" s="36"/>
      <c r="S161" s="36"/>
      <c r="T161" s="36"/>
      <c r="U161" s="36"/>
      <c r="V161" s="36"/>
      <c r="W161" s="35"/>
    </row>
    <row r="162" spans="1:23" ht="12.75">
      <c r="A162" s="21">
        <v>27</v>
      </c>
      <c r="B162" s="19"/>
      <c r="C162" s="19"/>
      <c r="D162" s="19">
        <f>48*($A162*B$12+15+7)</f>
        <v>2352</v>
      </c>
      <c r="E162" s="19">
        <f aca="true" t="shared" si="128" ref="E162:N162">48*($A162*C$12+15+7)</f>
        <v>3648</v>
      </c>
      <c r="F162" s="19">
        <f t="shared" si="128"/>
        <v>4944</v>
      </c>
      <c r="G162" s="19">
        <f t="shared" si="128"/>
        <v>6240</v>
      </c>
      <c r="H162" s="19">
        <f t="shared" si="128"/>
        <v>7536</v>
      </c>
      <c r="I162" s="19">
        <f t="shared" si="128"/>
        <v>8832</v>
      </c>
      <c r="J162" s="19">
        <f t="shared" si="128"/>
        <v>10128</v>
      </c>
      <c r="K162" s="19">
        <f t="shared" si="128"/>
        <v>11424</v>
      </c>
      <c r="L162" s="19">
        <f t="shared" si="128"/>
        <v>12720</v>
      </c>
      <c r="M162" s="19">
        <f t="shared" si="128"/>
        <v>14016</v>
      </c>
      <c r="N162" s="19">
        <f t="shared" si="128"/>
        <v>15312</v>
      </c>
      <c r="O162" s="19"/>
      <c r="P162" s="19"/>
      <c r="Q162" s="19"/>
      <c r="R162" s="36"/>
      <c r="S162" s="36"/>
      <c r="T162" s="36"/>
      <c r="U162" s="36"/>
      <c r="V162" s="36"/>
      <c r="W162" s="35"/>
    </row>
    <row r="163" spans="1:23" ht="12.75">
      <c r="A163" s="21">
        <v>27</v>
      </c>
      <c r="B163" s="19"/>
      <c r="C163" s="19"/>
      <c r="D163" s="19">
        <f>48*($A163*B$12+16+7)</f>
        <v>2400</v>
      </c>
      <c r="E163" s="19">
        <f aca="true" t="shared" si="129" ref="E163:N163">48*($A163*C$12+16+7)</f>
        <v>3696</v>
      </c>
      <c r="F163" s="19">
        <f t="shared" si="129"/>
        <v>4992</v>
      </c>
      <c r="G163" s="19">
        <f t="shared" si="129"/>
        <v>6288</v>
      </c>
      <c r="H163" s="19">
        <f t="shared" si="129"/>
        <v>7584</v>
      </c>
      <c r="I163" s="19">
        <f t="shared" si="129"/>
        <v>8880</v>
      </c>
      <c r="J163" s="19">
        <f t="shared" si="129"/>
        <v>10176</v>
      </c>
      <c r="K163" s="19">
        <f t="shared" si="129"/>
        <v>11472</v>
      </c>
      <c r="L163" s="19">
        <f t="shared" si="129"/>
        <v>12768</v>
      </c>
      <c r="M163" s="19">
        <f t="shared" si="129"/>
        <v>14064</v>
      </c>
      <c r="N163" s="19">
        <f t="shared" si="129"/>
        <v>15360</v>
      </c>
      <c r="O163" s="19"/>
      <c r="P163" s="19"/>
      <c r="Q163" s="19"/>
      <c r="R163" s="36"/>
      <c r="S163" s="36"/>
      <c r="T163" s="36"/>
      <c r="U163" s="36"/>
      <c r="V163" s="36"/>
      <c r="W163" s="35"/>
    </row>
    <row r="164" spans="1:23" ht="12.75">
      <c r="A164" s="21">
        <v>27</v>
      </c>
      <c r="B164" s="19"/>
      <c r="C164" s="19"/>
      <c r="D164" s="19">
        <f>48*($A164*B$12+17+7)</f>
        <v>2448</v>
      </c>
      <c r="E164" s="19">
        <f aca="true" t="shared" si="130" ref="E164:N164">48*($A164*C$12+17+7)</f>
        <v>3744</v>
      </c>
      <c r="F164" s="19">
        <f t="shared" si="130"/>
        <v>5040</v>
      </c>
      <c r="G164" s="19">
        <f t="shared" si="130"/>
        <v>6336</v>
      </c>
      <c r="H164" s="19">
        <f t="shared" si="130"/>
        <v>7632</v>
      </c>
      <c r="I164" s="19">
        <f t="shared" si="130"/>
        <v>8928</v>
      </c>
      <c r="J164" s="19">
        <f t="shared" si="130"/>
        <v>10224</v>
      </c>
      <c r="K164" s="19">
        <f t="shared" si="130"/>
        <v>11520</v>
      </c>
      <c r="L164" s="19">
        <f t="shared" si="130"/>
        <v>12816</v>
      </c>
      <c r="M164" s="19">
        <f t="shared" si="130"/>
        <v>14112</v>
      </c>
      <c r="N164" s="19">
        <f t="shared" si="130"/>
        <v>15408</v>
      </c>
      <c r="O164" s="19"/>
      <c r="P164" s="19"/>
      <c r="Q164" s="19"/>
      <c r="R164" s="36"/>
      <c r="S164" s="36"/>
      <c r="T164" s="36"/>
      <c r="U164" s="36"/>
      <c r="V164" s="36"/>
      <c r="W164" s="35"/>
    </row>
    <row r="165" spans="1:23" ht="12.75">
      <c r="A165" s="21">
        <v>27</v>
      </c>
      <c r="B165" s="19"/>
      <c r="C165" s="19"/>
      <c r="D165" s="19">
        <f>48*($A165*B$12+18+7)</f>
        <v>2496</v>
      </c>
      <c r="E165" s="19">
        <f aca="true" t="shared" si="131" ref="E165:N165">48*($A165*C$12+18+7)</f>
        <v>3792</v>
      </c>
      <c r="F165" s="19">
        <f t="shared" si="131"/>
        <v>5088</v>
      </c>
      <c r="G165" s="19">
        <f t="shared" si="131"/>
        <v>6384</v>
      </c>
      <c r="H165" s="19">
        <f t="shared" si="131"/>
        <v>7680</v>
      </c>
      <c r="I165" s="19">
        <f t="shared" si="131"/>
        <v>8976</v>
      </c>
      <c r="J165" s="19">
        <f t="shared" si="131"/>
        <v>10272</v>
      </c>
      <c r="K165" s="19">
        <f t="shared" si="131"/>
        <v>11568</v>
      </c>
      <c r="L165" s="19">
        <f t="shared" si="131"/>
        <v>12864</v>
      </c>
      <c r="M165" s="19">
        <f t="shared" si="131"/>
        <v>14160</v>
      </c>
      <c r="N165" s="19">
        <f t="shared" si="131"/>
        <v>15456</v>
      </c>
      <c r="O165" s="19"/>
      <c r="P165" s="19"/>
      <c r="Q165" s="19"/>
      <c r="R165" s="36"/>
      <c r="S165" s="36"/>
      <c r="T165" s="36"/>
      <c r="U165" s="36"/>
      <c r="V165" s="36"/>
      <c r="W165" s="35"/>
    </row>
    <row r="166" spans="1:23" ht="12.75">
      <c r="A166" s="21">
        <v>27</v>
      </c>
      <c r="B166" s="19"/>
      <c r="C166" s="19"/>
      <c r="D166" s="19">
        <f>48*($A166*B$12+19+7)</f>
        <v>2544</v>
      </c>
      <c r="E166" s="19">
        <f aca="true" t="shared" si="132" ref="E166:N166">48*($A166*C$12+19+7)</f>
        <v>3840</v>
      </c>
      <c r="F166" s="19">
        <f t="shared" si="132"/>
        <v>5136</v>
      </c>
      <c r="G166" s="19">
        <f t="shared" si="132"/>
        <v>6432</v>
      </c>
      <c r="H166" s="19">
        <f t="shared" si="132"/>
        <v>7728</v>
      </c>
      <c r="I166" s="19">
        <f t="shared" si="132"/>
        <v>9024</v>
      </c>
      <c r="J166" s="19">
        <f t="shared" si="132"/>
        <v>10320</v>
      </c>
      <c r="K166" s="19">
        <f t="shared" si="132"/>
        <v>11616</v>
      </c>
      <c r="L166" s="19">
        <f t="shared" si="132"/>
        <v>12912</v>
      </c>
      <c r="M166" s="19">
        <f t="shared" si="132"/>
        <v>14208</v>
      </c>
      <c r="N166" s="19">
        <f t="shared" si="132"/>
        <v>15504</v>
      </c>
      <c r="O166" s="19"/>
      <c r="P166" s="19"/>
      <c r="Q166" s="19"/>
      <c r="R166" s="36"/>
      <c r="S166" s="36"/>
      <c r="T166" s="36"/>
      <c r="U166" s="36"/>
      <c r="V166" s="36"/>
      <c r="W166" s="35"/>
    </row>
    <row r="167" spans="1:23" ht="12.75">
      <c r="A167" s="21">
        <v>27</v>
      </c>
      <c r="B167" s="19"/>
      <c r="C167" s="19"/>
      <c r="D167" s="19">
        <f>48*($A167*B$12+20+7)</f>
        <v>2592</v>
      </c>
      <c r="E167" s="19">
        <f aca="true" t="shared" si="133" ref="E167:N167">48*($A167*C$12+20+7)</f>
        <v>3888</v>
      </c>
      <c r="F167" s="19">
        <f t="shared" si="133"/>
        <v>5184</v>
      </c>
      <c r="G167" s="19">
        <f t="shared" si="133"/>
        <v>6480</v>
      </c>
      <c r="H167" s="19">
        <f t="shared" si="133"/>
        <v>7776</v>
      </c>
      <c r="I167" s="19">
        <f t="shared" si="133"/>
        <v>9072</v>
      </c>
      <c r="J167" s="19">
        <f t="shared" si="133"/>
        <v>10368</v>
      </c>
      <c r="K167" s="19">
        <f t="shared" si="133"/>
        <v>11664</v>
      </c>
      <c r="L167" s="19">
        <f t="shared" si="133"/>
        <v>12960</v>
      </c>
      <c r="M167" s="19">
        <f t="shared" si="133"/>
        <v>14256</v>
      </c>
      <c r="N167" s="19">
        <f t="shared" si="133"/>
        <v>15552</v>
      </c>
      <c r="O167" s="19"/>
      <c r="P167" s="19"/>
      <c r="Q167" s="19"/>
      <c r="R167" s="36"/>
      <c r="S167" s="36"/>
      <c r="T167" s="36"/>
      <c r="U167" s="36"/>
      <c r="V167" s="36"/>
      <c r="W167" s="35"/>
    </row>
    <row r="168" spans="1:23" ht="12.75">
      <c r="A168" s="21">
        <v>27</v>
      </c>
      <c r="B168" s="19"/>
      <c r="C168" s="19"/>
      <c r="D168" s="19">
        <f>48*($A168*B$12+20+8)</f>
        <v>2640</v>
      </c>
      <c r="E168" s="19">
        <f aca="true" t="shared" si="134" ref="E168:N168">48*($A168*C$12+20+8)</f>
        <v>3936</v>
      </c>
      <c r="F168" s="19">
        <f t="shared" si="134"/>
        <v>5232</v>
      </c>
      <c r="G168" s="19">
        <f t="shared" si="134"/>
        <v>6528</v>
      </c>
      <c r="H168" s="19">
        <f t="shared" si="134"/>
        <v>7824</v>
      </c>
      <c r="I168" s="19">
        <f t="shared" si="134"/>
        <v>9120</v>
      </c>
      <c r="J168" s="19">
        <f t="shared" si="134"/>
        <v>10416</v>
      </c>
      <c r="K168" s="19">
        <f t="shared" si="134"/>
        <v>11712</v>
      </c>
      <c r="L168" s="19">
        <f t="shared" si="134"/>
        <v>13008</v>
      </c>
      <c r="M168" s="19">
        <f t="shared" si="134"/>
        <v>14304</v>
      </c>
      <c r="N168" s="19">
        <f t="shared" si="134"/>
        <v>15600</v>
      </c>
      <c r="O168" s="19"/>
      <c r="P168" s="19"/>
      <c r="Q168" s="19"/>
      <c r="R168" s="36"/>
      <c r="S168" s="36"/>
      <c r="T168" s="36"/>
      <c r="U168" s="36"/>
      <c r="V168" s="36"/>
      <c r="W168" s="35"/>
    </row>
    <row r="169" spans="1:23" ht="12.75">
      <c r="A169" s="21">
        <v>27</v>
      </c>
      <c r="B169" s="19"/>
      <c r="C169" s="19"/>
      <c r="D169" s="19">
        <f>48*($A169*B$12+20+9)</f>
        <v>2688</v>
      </c>
      <c r="E169" s="19">
        <f aca="true" t="shared" si="135" ref="E169:N169">48*($A169*C$12+20+9)</f>
        <v>3984</v>
      </c>
      <c r="F169" s="19">
        <f t="shared" si="135"/>
        <v>5280</v>
      </c>
      <c r="G169" s="19">
        <f t="shared" si="135"/>
        <v>6576</v>
      </c>
      <c r="H169" s="19">
        <f t="shared" si="135"/>
        <v>7872</v>
      </c>
      <c r="I169" s="19">
        <f t="shared" si="135"/>
        <v>9168</v>
      </c>
      <c r="J169" s="19">
        <f t="shared" si="135"/>
        <v>10464</v>
      </c>
      <c r="K169" s="19">
        <f t="shared" si="135"/>
        <v>11760</v>
      </c>
      <c r="L169" s="19">
        <f t="shared" si="135"/>
        <v>13056</v>
      </c>
      <c r="M169" s="19">
        <f t="shared" si="135"/>
        <v>14352</v>
      </c>
      <c r="N169" s="19">
        <f t="shared" si="135"/>
        <v>15648</v>
      </c>
      <c r="O169" s="19"/>
      <c r="P169" s="19"/>
      <c r="Q169" s="19"/>
      <c r="R169" s="36"/>
      <c r="S169" s="36"/>
      <c r="T169" s="36"/>
      <c r="U169" s="36"/>
      <c r="V169" s="36"/>
      <c r="W169" s="35"/>
    </row>
    <row r="170" spans="1:23" ht="12.75">
      <c r="A170" s="21">
        <v>27</v>
      </c>
      <c r="B170" s="19"/>
      <c r="C170" s="19"/>
      <c r="D170" s="19">
        <f>48*($A170*B$12+20+10)</f>
        <v>2736</v>
      </c>
      <c r="E170" s="19">
        <f aca="true" t="shared" si="136" ref="E170:N170">48*($A170*C$12+20+10)</f>
        <v>4032</v>
      </c>
      <c r="F170" s="19">
        <f t="shared" si="136"/>
        <v>5328</v>
      </c>
      <c r="G170" s="19">
        <f t="shared" si="136"/>
        <v>6624</v>
      </c>
      <c r="H170" s="19">
        <f t="shared" si="136"/>
        <v>7920</v>
      </c>
      <c r="I170" s="19">
        <f t="shared" si="136"/>
        <v>9216</v>
      </c>
      <c r="J170" s="19">
        <f t="shared" si="136"/>
        <v>10512</v>
      </c>
      <c r="K170" s="19">
        <f t="shared" si="136"/>
        <v>11808</v>
      </c>
      <c r="L170" s="19">
        <f t="shared" si="136"/>
        <v>13104</v>
      </c>
      <c r="M170" s="19">
        <f t="shared" si="136"/>
        <v>14400</v>
      </c>
      <c r="N170" s="19">
        <f t="shared" si="136"/>
        <v>15696</v>
      </c>
      <c r="O170" s="19"/>
      <c r="P170" s="19"/>
      <c r="Q170" s="19"/>
      <c r="R170" s="36"/>
      <c r="S170" s="36"/>
      <c r="T170" s="36"/>
      <c r="U170" s="36"/>
      <c r="V170" s="36"/>
      <c r="W170" s="35"/>
    </row>
    <row r="171" spans="1:23" ht="12.75">
      <c r="A171" s="21">
        <v>27</v>
      </c>
      <c r="B171" s="19"/>
      <c r="C171" s="19"/>
      <c r="D171" s="19">
        <f>48*($A171*B$12+20+11)</f>
        <v>2784</v>
      </c>
      <c r="E171" s="19">
        <f aca="true" t="shared" si="137" ref="E171:N171">48*($A171*C$12+20+11)</f>
        <v>4080</v>
      </c>
      <c r="F171" s="19">
        <f t="shared" si="137"/>
        <v>5376</v>
      </c>
      <c r="G171" s="19">
        <f t="shared" si="137"/>
        <v>6672</v>
      </c>
      <c r="H171" s="19">
        <f t="shared" si="137"/>
        <v>7968</v>
      </c>
      <c r="I171" s="19">
        <f t="shared" si="137"/>
        <v>9264</v>
      </c>
      <c r="J171" s="19">
        <f t="shared" si="137"/>
        <v>10560</v>
      </c>
      <c r="K171" s="19">
        <f t="shared" si="137"/>
        <v>11856</v>
      </c>
      <c r="L171" s="19">
        <f t="shared" si="137"/>
        <v>13152</v>
      </c>
      <c r="M171" s="19">
        <f t="shared" si="137"/>
        <v>14448</v>
      </c>
      <c r="N171" s="19">
        <f t="shared" si="137"/>
        <v>15744</v>
      </c>
      <c r="O171" s="19"/>
      <c r="P171" s="19"/>
      <c r="Q171" s="19"/>
      <c r="R171" s="36"/>
      <c r="S171" s="36"/>
      <c r="T171" s="36"/>
      <c r="U171" s="36"/>
      <c r="V171" s="36"/>
      <c r="W171" s="35"/>
    </row>
    <row r="172" spans="1:23" ht="12.75">
      <c r="A172" s="21">
        <v>27</v>
      </c>
      <c r="B172" s="19"/>
      <c r="C172" s="19"/>
      <c r="D172" s="19">
        <f>48*($A172*B$12+20+12)</f>
        <v>2832</v>
      </c>
      <c r="E172" s="19">
        <f aca="true" t="shared" si="138" ref="E172:N172">48*($A172*C$12+20+12)</f>
        <v>4128</v>
      </c>
      <c r="F172" s="19">
        <f t="shared" si="138"/>
        <v>5424</v>
      </c>
      <c r="G172" s="19">
        <f t="shared" si="138"/>
        <v>6720</v>
      </c>
      <c r="H172" s="19">
        <f t="shared" si="138"/>
        <v>8016</v>
      </c>
      <c r="I172" s="19">
        <f t="shared" si="138"/>
        <v>9312</v>
      </c>
      <c r="J172" s="19">
        <f t="shared" si="138"/>
        <v>10608</v>
      </c>
      <c r="K172" s="19">
        <f t="shared" si="138"/>
        <v>11904</v>
      </c>
      <c r="L172" s="19">
        <f t="shared" si="138"/>
        <v>13200</v>
      </c>
      <c r="M172" s="19">
        <f t="shared" si="138"/>
        <v>14496</v>
      </c>
      <c r="N172" s="19">
        <f t="shared" si="138"/>
        <v>15792</v>
      </c>
      <c r="O172" s="19"/>
      <c r="P172" s="19"/>
      <c r="Q172" s="19"/>
      <c r="R172" s="36"/>
      <c r="S172" s="36"/>
      <c r="T172" s="36"/>
      <c r="U172" s="36"/>
      <c r="V172" s="36"/>
      <c r="W172" s="35"/>
    </row>
    <row r="173" spans="1:23" ht="12.75">
      <c r="A173" s="21">
        <v>27</v>
      </c>
      <c r="B173" s="19"/>
      <c r="C173" s="19"/>
      <c r="D173" s="19">
        <f>48*($A173*B$12+20+13)</f>
        <v>2880</v>
      </c>
      <c r="E173" s="19">
        <f aca="true" t="shared" si="139" ref="E173:N173">48*($A173*C$12+20+13)</f>
        <v>4176</v>
      </c>
      <c r="F173" s="19">
        <f t="shared" si="139"/>
        <v>5472</v>
      </c>
      <c r="G173" s="19">
        <f t="shared" si="139"/>
        <v>6768</v>
      </c>
      <c r="H173" s="19">
        <f t="shared" si="139"/>
        <v>8064</v>
      </c>
      <c r="I173" s="19">
        <f t="shared" si="139"/>
        <v>9360</v>
      </c>
      <c r="J173" s="19">
        <f t="shared" si="139"/>
        <v>10656</v>
      </c>
      <c r="K173" s="19">
        <f t="shared" si="139"/>
        <v>11952</v>
      </c>
      <c r="L173" s="19">
        <f t="shared" si="139"/>
        <v>13248</v>
      </c>
      <c r="M173" s="19">
        <f t="shared" si="139"/>
        <v>14544</v>
      </c>
      <c r="N173" s="19">
        <f t="shared" si="139"/>
        <v>15840</v>
      </c>
      <c r="O173" s="19"/>
      <c r="P173" s="19"/>
      <c r="Q173" s="19"/>
      <c r="R173" s="36"/>
      <c r="S173" s="36"/>
      <c r="T173" s="36"/>
      <c r="U173" s="36"/>
      <c r="V173" s="36"/>
      <c r="W173" s="35"/>
    </row>
    <row r="174" spans="1:23" ht="12.75">
      <c r="A174" s="21">
        <v>27</v>
      </c>
      <c r="B174" s="19"/>
      <c r="C174" s="19"/>
      <c r="D174" s="19">
        <f>48*($A174*B$12+20+14)</f>
        <v>2928</v>
      </c>
      <c r="E174" s="19">
        <f aca="true" t="shared" si="140" ref="E174:N174">48*($A174*C$12+20+14)</f>
        <v>4224</v>
      </c>
      <c r="F174" s="19">
        <f t="shared" si="140"/>
        <v>5520</v>
      </c>
      <c r="G174" s="19">
        <f t="shared" si="140"/>
        <v>6816</v>
      </c>
      <c r="H174" s="19">
        <f t="shared" si="140"/>
        <v>8112</v>
      </c>
      <c r="I174" s="19">
        <f t="shared" si="140"/>
        <v>9408</v>
      </c>
      <c r="J174" s="19">
        <f t="shared" si="140"/>
        <v>10704</v>
      </c>
      <c r="K174" s="19">
        <f t="shared" si="140"/>
        <v>12000</v>
      </c>
      <c r="L174" s="19">
        <f t="shared" si="140"/>
        <v>13296</v>
      </c>
      <c r="M174" s="19">
        <f t="shared" si="140"/>
        <v>14592</v>
      </c>
      <c r="N174" s="19">
        <f t="shared" si="140"/>
        <v>15888</v>
      </c>
      <c r="O174" s="19"/>
      <c r="P174" s="19"/>
      <c r="Q174" s="19"/>
      <c r="R174" s="36"/>
      <c r="S174" s="36"/>
      <c r="T174" s="36"/>
      <c r="U174" s="36"/>
      <c r="V174" s="36"/>
      <c r="W174" s="35"/>
    </row>
    <row r="175" spans="1:23" ht="12.75">
      <c r="A175" s="21">
        <v>27</v>
      </c>
      <c r="B175" s="19"/>
      <c r="C175" s="19"/>
      <c r="D175" s="19">
        <f>48*($A175*B$12+20+15)</f>
        <v>2976</v>
      </c>
      <c r="E175" s="19">
        <f aca="true" t="shared" si="141" ref="E175:N175">48*($A175*C$12+20+15)</f>
        <v>4272</v>
      </c>
      <c r="F175" s="19">
        <f t="shared" si="141"/>
        <v>5568</v>
      </c>
      <c r="G175" s="19">
        <f t="shared" si="141"/>
        <v>6864</v>
      </c>
      <c r="H175" s="19">
        <f t="shared" si="141"/>
        <v>8160</v>
      </c>
      <c r="I175" s="19">
        <f t="shared" si="141"/>
        <v>9456</v>
      </c>
      <c r="J175" s="19">
        <f t="shared" si="141"/>
        <v>10752</v>
      </c>
      <c r="K175" s="19">
        <f t="shared" si="141"/>
        <v>12048</v>
      </c>
      <c r="L175" s="19">
        <f t="shared" si="141"/>
        <v>13344</v>
      </c>
      <c r="M175" s="19">
        <f t="shared" si="141"/>
        <v>14640</v>
      </c>
      <c r="N175" s="19">
        <f t="shared" si="141"/>
        <v>15936</v>
      </c>
      <c r="O175" s="19"/>
      <c r="P175" s="19"/>
      <c r="Q175" s="19"/>
      <c r="R175" s="36"/>
      <c r="S175" s="36"/>
      <c r="T175" s="36"/>
      <c r="U175" s="36"/>
      <c r="V175" s="36"/>
      <c r="W175" s="35"/>
    </row>
    <row r="176" spans="1:23" ht="12.75">
      <c r="A176" s="21">
        <v>27</v>
      </c>
      <c r="B176" s="19"/>
      <c r="C176" s="19"/>
      <c r="D176" s="19">
        <f>48*($A176*B$12+20+16)</f>
        <v>3024</v>
      </c>
      <c r="E176" s="19">
        <f aca="true" t="shared" si="142" ref="E176:N176">48*($A176*C$12+20+16)</f>
        <v>4320</v>
      </c>
      <c r="F176" s="19">
        <f t="shared" si="142"/>
        <v>5616</v>
      </c>
      <c r="G176" s="19">
        <f t="shared" si="142"/>
        <v>6912</v>
      </c>
      <c r="H176" s="19">
        <f t="shared" si="142"/>
        <v>8208</v>
      </c>
      <c r="I176" s="19">
        <f t="shared" si="142"/>
        <v>9504</v>
      </c>
      <c r="J176" s="19">
        <f t="shared" si="142"/>
        <v>10800</v>
      </c>
      <c r="K176" s="19">
        <f t="shared" si="142"/>
        <v>12096</v>
      </c>
      <c r="L176" s="19">
        <f t="shared" si="142"/>
        <v>13392</v>
      </c>
      <c r="M176" s="19">
        <f t="shared" si="142"/>
        <v>14688</v>
      </c>
      <c r="N176" s="19">
        <f t="shared" si="142"/>
        <v>15984</v>
      </c>
      <c r="O176" s="19"/>
      <c r="P176" s="19"/>
      <c r="Q176" s="19"/>
      <c r="R176" s="36"/>
      <c r="S176" s="36"/>
      <c r="T176" s="36"/>
      <c r="U176" s="36"/>
      <c r="V176" s="36"/>
      <c r="W176" s="35"/>
    </row>
    <row r="177" spans="1:23" ht="12.75">
      <c r="A177" s="21">
        <v>27</v>
      </c>
      <c r="B177" s="19"/>
      <c r="C177" s="19"/>
      <c r="D177" s="19">
        <f>48*($A177*B$12+20+17)</f>
        <v>3072</v>
      </c>
      <c r="E177" s="19">
        <f aca="true" t="shared" si="143" ref="E177:N177">48*($A177*C$12+20+17)</f>
        <v>4368</v>
      </c>
      <c r="F177" s="19">
        <f t="shared" si="143"/>
        <v>5664</v>
      </c>
      <c r="G177" s="19">
        <f t="shared" si="143"/>
        <v>6960</v>
      </c>
      <c r="H177" s="19">
        <f t="shared" si="143"/>
        <v>8256</v>
      </c>
      <c r="I177" s="19">
        <f t="shared" si="143"/>
        <v>9552</v>
      </c>
      <c r="J177" s="19">
        <f t="shared" si="143"/>
        <v>10848</v>
      </c>
      <c r="K177" s="19">
        <f t="shared" si="143"/>
        <v>12144</v>
      </c>
      <c r="L177" s="19">
        <f t="shared" si="143"/>
        <v>13440</v>
      </c>
      <c r="M177" s="19">
        <f t="shared" si="143"/>
        <v>14736</v>
      </c>
      <c r="N177" s="19">
        <f t="shared" si="143"/>
        <v>16032</v>
      </c>
      <c r="O177" s="19"/>
      <c r="P177" s="19"/>
      <c r="Q177" s="19"/>
      <c r="R177" s="36"/>
      <c r="S177" s="36"/>
      <c r="T177" s="36"/>
      <c r="U177" s="36"/>
      <c r="V177" s="36"/>
      <c r="W177" s="35"/>
    </row>
    <row r="178" spans="1:23" ht="12.75">
      <c r="A178" s="21">
        <v>27</v>
      </c>
      <c r="B178" s="19"/>
      <c r="C178" s="19"/>
      <c r="D178" s="19">
        <f>48*($A178*B$12+20+18)</f>
        <v>3120</v>
      </c>
      <c r="E178" s="19">
        <f aca="true" t="shared" si="144" ref="E178:N178">48*($A178*C$12+20+18)</f>
        <v>4416</v>
      </c>
      <c r="F178" s="19">
        <f t="shared" si="144"/>
        <v>5712</v>
      </c>
      <c r="G178" s="19">
        <f t="shared" si="144"/>
        <v>7008</v>
      </c>
      <c r="H178" s="19">
        <f t="shared" si="144"/>
        <v>8304</v>
      </c>
      <c r="I178" s="19">
        <f t="shared" si="144"/>
        <v>9600</v>
      </c>
      <c r="J178" s="19">
        <f t="shared" si="144"/>
        <v>10896</v>
      </c>
      <c r="K178" s="19">
        <f t="shared" si="144"/>
        <v>12192</v>
      </c>
      <c r="L178" s="19">
        <f t="shared" si="144"/>
        <v>13488</v>
      </c>
      <c r="M178" s="19">
        <f t="shared" si="144"/>
        <v>14784</v>
      </c>
      <c r="N178" s="19">
        <f t="shared" si="144"/>
        <v>16080</v>
      </c>
      <c r="O178" s="19"/>
      <c r="P178" s="19"/>
      <c r="Q178" s="19"/>
      <c r="R178" s="36"/>
      <c r="S178" s="36"/>
      <c r="T178" s="36"/>
      <c r="U178" s="36"/>
      <c r="V178" s="36"/>
      <c r="W178" s="35"/>
    </row>
    <row r="179" spans="1:23" ht="12.75">
      <c r="A179" s="21">
        <v>27</v>
      </c>
      <c r="B179" s="19"/>
      <c r="C179" s="19"/>
      <c r="D179" s="19">
        <f>48*($A179*B$12+20+19)</f>
        <v>3168</v>
      </c>
      <c r="E179" s="19">
        <f aca="true" t="shared" si="145" ref="E179:N179">48*($A179*C$12+20+19)</f>
        <v>4464</v>
      </c>
      <c r="F179" s="19">
        <f t="shared" si="145"/>
        <v>5760</v>
      </c>
      <c r="G179" s="19">
        <f t="shared" si="145"/>
        <v>7056</v>
      </c>
      <c r="H179" s="19">
        <f t="shared" si="145"/>
        <v>8352</v>
      </c>
      <c r="I179" s="19">
        <f t="shared" si="145"/>
        <v>9648</v>
      </c>
      <c r="J179" s="19">
        <f t="shared" si="145"/>
        <v>10944</v>
      </c>
      <c r="K179" s="19">
        <f t="shared" si="145"/>
        <v>12240</v>
      </c>
      <c r="L179" s="19">
        <f t="shared" si="145"/>
        <v>13536</v>
      </c>
      <c r="M179" s="19">
        <f t="shared" si="145"/>
        <v>14832</v>
      </c>
      <c r="N179" s="19">
        <f t="shared" si="145"/>
        <v>16128</v>
      </c>
      <c r="O179" s="19"/>
      <c r="P179" s="19"/>
      <c r="Q179" s="19"/>
      <c r="R179" s="36"/>
      <c r="S179" s="36"/>
      <c r="T179" s="36"/>
      <c r="U179" s="36"/>
      <c r="V179" s="36"/>
      <c r="W179" s="35"/>
    </row>
    <row r="180" spans="1:23" ht="12.75">
      <c r="A180" s="21">
        <v>27</v>
      </c>
      <c r="B180" s="19"/>
      <c r="C180" s="19"/>
      <c r="D180" s="19">
        <f>48*($A180*B$12+20+20)</f>
        <v>3216</v>
      </c>
      <c r="E180" s="19">
        <f aca="true" t="shared" si="146" ref="E180:N180">48*($A180*C$12+20+20)</f>
        <v>4512</v>
      </c>
      <c r="F180" s="19">
        <f t="shared" si="146"/>
        <v>5808</v>
      </c>
      <c r="G180" s="19">
        <f t="shared" si="146"/>
        <v>7104</v>
      </c>
      <c r="H180" s="19">
        <f t="shared" si="146"/>
        <v>8400</v>
      </c>
      <c r="I180" s="19">
        <f t="shared" si="146"/>
        <v>9696</v>
      </c>
      <c r="J180" s="19">
        <f t="shared" si="146"/>
        <v>10992</v>
      </c>
      <c r="K180" s="19">
        <f t="shared" si="146"/>
        <v>12288</v>
      </c>
      <c r="L180" s="19">
        <f t="shared" si="146"/>
        <v>13584</v>
      </c>
      <c r="M180" s="19">
        <f t="shared" si="146"/>
        <v>14880</v>
      </c>
      <c r="N180" s="19">
        <f t="shared" si="146"/>
        <v>16176</v>
      </c>
      <c r="O180" s="19"/>
      <c r="P180" s="19"/>
      <c r="Q180" s="19"/>
      <c r="R180" s="36"/>
      <c r="S180" s="36"/>
      <c r="T180" s="36"/>
      <c r="U180" s="36"/>
      <c r="V180" s="36"/>
      <c r="W180" s="35"/>
    </row>
    <row r="181" spans="1:23" ht="13.5" thickBot="1">
      <c r="A181" s="24">
        <v>27</v>
      </c>
      <c r="B181" s="25">
        <f aca="true" t="shared" si="147" ref="B181:N181">48*$A181*B$12</f>
        <v>1296</v>
      </c>
      <c r="C181" s="25">
        <f t="shared" si="147"/>
        <v>2592</v>
      </c>
      <c r="D181" s="25">
        <f t="shared" si="147"/>
        <v>3888</v>
      </c>
      <c r="E181" s="25">
        <f t="shared" si="147"/>
        <v>5184</v>
      </c>
      <c r="F181" s="25">
        <f t="shared" si="147"/>
        <v>6480</v>
      </c>
      <c r="G181" s="25">
        <f t="shared" si="147"/>
        <v>7776</v>
      </c>
      <c r="H181" s="25">
        <f t="shared" si="147"/>
        <v>9072</v>
      </c>
      <c r="I181" s="25">
        <f t="shared" si="147"/>
        <v>10368</v>
      </c>
      <c r="J181" s="25">
        <f t="shared" si="147"/>
        <v>11664</v>
      </c>
      <c r="K181" s="25">
        <f t="shared" si="147"/>
        <v>12960</v>
      </c>
      <c r="L181" s="25">
        <f t="shared" si="147"/>
        <v>14256</v>
      </c>
      <c r="M181" s="25">
        <f t="shared" si="147"/>
        <v>15552</v>
      </c>
      <c r="N181" s="25">
        <f t="shared" si="147"/>
        <v>16848</v>
      </c>
      <c r="O181" s="25"/>
      <c r="P181" s="25"/>
      <c r="Q181" s="25"/>
      <c r="R181" s="39"/>
      <c r="S181" s="39"/>
      <c r="T181" s="39"/>
      <c r="U181" s="39"/>
      <c r="V181" s="39"/>
      <c r="W181" s="40"/>
    </row>
    <row r="182" spans="1:17" ht="12.75">
      <c r="A182" s="1"/>
      <c r="B182" s="1"/>
      <c r="C182" s="1"/>
      <c r="D182" s="1"/>
      <c r="E182" s="1"/>
      <c r="F182" s="1"/>
      <c r="G182" s="1"/>
      <c r="H182" s="1"/>
      <c r="I182" s="1"/>
      <c r="J182" s="1"/>
      <c r="K182" s="1"/>
      <c r="L182" s="1"/>
      <c r="M182" s="1"/>
      <c r="N182" s="1"/>
      <c r="O182" s="1"/>
      <c r="P182" s="1"/>
      <c r="Q182" s="1"/>
    </row>
  </sheetData>
  <mergeCells count="5">
    <mergeCell ref="D135:R136"/>
    <mergeCell ref="A5:C5"/>
    <mergeCell ref="A11:A12"/>
    <mergeCell ref="B11:Q11"/>
    <mergeCell ref="A9:W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W42"/>
  <sheetViews>
    <sheetView workbookViewId="0" topLeftCell="A1">
      <selection activeCell="J1" sqref="J1"/>
    </sheetView>
  </sheetViews>
  <sheetFormatPr defaultColWidth="9.140625" defaultRowHeight="12.75"/>
  <cols>
    <col min="1" max="1" width="13.140625" style="0" customWidth="1"/>
    <col min="2" max="23" width="6.28125" style="0" customWidth="1"/>
    <col min="24" max="34" width="5.7109375" style="0" customWidth="1"/>
  </cols>
  <sheetData>
    <row r="1" ht="12.75">
      <c r="A1" s="2" t="s">
        <v>25</v>
      </c>
    </row>
    <row r="2" spans="1:8" ht="12.75">
      <c r="A2" s="2"/>
      <c r="E2" t="s">
        <v>36</v>
      </c>
      <c r="G2" s="1">
        <v>2</v>
      </c>
      <c r="H2" t="s">
        <v>37</v>
      </c>
    </row>
    <row r="3" spans="1:8" ht="12.75">
      <c r="A3" s="2"/>
      <c r="E3" t="s">
        <v>38</v>
      </c>
      <c r="G3" s="1">
        <v>4</v>
      </c>
      <c r="H3" t="s">
        <v>37</v>
      </c>
    </row>
    <row r="4" spans="5:8" ht="12.75">
      <c r="E4" t="s">
        <v>39</v>
      </c>
      <c r="G4" s="1">
        <v>6</v>
      </c>
      <c r="H4" t="s">
        <v>37</v>
      </c>
    </row>
    <row r="5" spans="1:3" ht="12.75">
      <c r="A5" s="49" t="s">
        <v>35</v>
      </c>
      <c r="B5" s="49"/>
      <c r="C5" s="49"/>
    </row>
    <row r="6" spans="1:4" ht="12.75">
      <c r="A6" t="s">
        <v>40</v>
      </c>
      <c r="D6" s="1">
        <v>60</v>
      </c>
    </row>
    <row r="7" spans="1:12" ht="12.75">
      <c r="A7" t="s">
        <v>41</v>
      </c>
      <c r="D7" s="1">
        <v>24</v>
      </c>
      <c r="J7" s="1"/>
      <c r="K7" s="1"/>
      <c r="L7" s="1"/>
    </row>
    <row r="8" spans="4:12" ht="12.75">
      <c r="D8" s="1"/>
      <c r="J8" s="1"/>
      <c r="K8" s="1"/>
      <c r="L8" s="1"/>
    </row>
    <row r="9" spans="1:23" ht="12.75">
      <c r="A9" s="52" t="s">
        <v>51</v>
      </c>
      <c r="B9" s="52"/>
      <c r="C9" s="52"/>
      <c r="D9" s="52"/>
      <c r="E9" s="52"/>
      <c r="F9" s="52"/>
      <c r="G9" s="52"/>
      <c r="H9" s="52"/>
      <c r="I9" s="52"/>
      <c r="J9" s="52"/>
      <c r="K9" s="52"/>
      <c r="L9" s="52"/>
      <c r="M9" s="52"/>
      <c r="N9" s="52"/>
      <c r="O9" s="52"/>
      <c r="P9" s="52"/>
      <c r="Q9" s="52"/>
      <c r="R9" s="52"/>
      <c r="S9" s="52"/>
      <c r="T9" s="52"/>
      <c r="U9" s="52"/>
      <c r="V9" s="52"/>
      <c r="W9" s="52"/>
    </row>
    <row r="10" spans="4:12" ht="13.5" thickBot="1">
      <c r="D10" s="1"/>
      <c r="J10" s="1"/>
      <c r="K10" s="1"/>
      <c r="L10" s="1"/>
    </row>
    <row r="11" spans="1:23" ht="26.25" customHeight="1">
      <c r="A11" s="50" t="s">
        <v>47</v>
      </c>
      <c r="B11" s="46" t="s">
        <v>42</v>
      </c>
      <c r="C11" s="47"/>
      <c r="D11" s="47"/>
      <c r="E11" s="47"/>
      <c r="F11" s="47"/>
      <c r="G11" s="47"/>
      <c r="H11" s="47"/>
      <c r="I11" s="47"/>
      <c r="J11" s="47"/>
      <c r="K11" s="47"/>
      <c r="L11" s="47"/>
      <c r="M11" s="47"/>
      <c r="N11" s="47"/>
      <c r="O11" s="47"/>
      <c r="P11" s="47"/>
      <c r="Q11" s="47"/>
      <c r="R11" s="47"/>
      <c r="S11" s="47"/>
      <c r="T11" s="47"/>
      <c r="U11" s="47"/>
      <c r="V11" s="47"/>
      <c r="W11" s="48"/>
    </row>
    <row r="12" spans="1:23" ht="12.75">
      <c r="A12" s="51"/>
      <c r="B12" s="29">
        <v>1</v>
      </c>
      <c r="C12" s="30">
        <v>2</v>
      </c>
      <c r="D12" s="30">
        <v>3</v>
      </c>
      <c r="E12" s="30">
        <v>4</v>
      </c>
      <c r="F12" s="30">
        <v>5</v>
      </c>
      <c r="G12" s="30">
        <v>6</v>
      </c>
      <c r="H12" s="30">
        <v>7</v>
      </c>
      <c r="I12" s="30">
        <v>8</v>
      </c>
      <c r="J12" s="30">
        <v>9</v>
      </c>
      <c r="K12" s="30">
        <v>10</v>
      </c>
      <c r="L12" s="30">
        <v>11</v>
      </c>
      <c r="M12" s="30">
        <v>12</v>
      </c>
      <c r="N12" s="30">
        <v>13</v>
      </c>
      <c r="O12" s="30">
        <v>14</v>
      </c>
      <c r="P12" s="30">
        <v>15</v>
      </c>
      <c r="Q12" s="30">
        <v>16</v>
      </c>
      <c r="R12" s="30">
        <v>17</v>
      </c>
      <c r="S12" s="30">
        <v>18</v>
      </c>
      <c r="T12" s="30">
        <v>19</v>
      </c>
      <c r="U12" s="30">
        <v>20</v>
      </c>
      <c r="V12" s="30">
        <v>21</v>
      </c>
      <c r="W12" s="31" t="s">
        <v>43</v>
      </c>
    </row>
    <row r="13" spans="1:23" ht="12.75">
      <c r="A13" s="27">
        <v>7</v>
      </c>
      <c r="B13" s="19">
        <f aca="true" t="shared" si="0" ref="B13:K16">48*$A13*B$12</f>
        <v>336</v>
      </c>
      <c r="C13" s="19">
        <f t="shared" si="0"/>
        <v>672</v>
      </c>
      <c r="D13" s="19">
        <f t="shared" si="0"/>
        <v>1008</v>
      </c>
      <c r="E13" s="19">
        <f t="shared" si="0"/>
        <v>1344</v>
      </c>
      <c r="F13" s="19">
        <f t="shared" si="0"/>
        <v>1680</v>
      </c>
      <c r="G13" s="19">
        <f t="shared" si="0"/>
        <v>2016</v>
      </c>
      <c r="H13" s="19">
        <f t="shared" si="0"/>
        <v>2352</v>
      </c>
      <c r="I13" s="19">
        <f t="shared" si="0"/>
        <v>2688</v>
      </c>
      <c r="J13" s="19">
        <f t="shared" si="0"/>
        <v>3024</v>
      </c>
      <c r="K13" s="19">
        <f t="shared" si="0"/>
        <v>3360</v>
      </c>
      <c r="L13" s="19">
        <f aca="true" t="shared" si="1" ref="L13:V16">48*$A13*L$12</f>
        <v>3696</v>
      </c>
      <c r="M13" s="19">
        <f t="shared" si="1"/>
        <v>4032</v>
      </c>
      <c r="N13" s="19">
        <f t="shared" si="1"/>
        <v>4368</v>
      </c>
      <c r="O13" s="19">
        <f t="shared" si="1"/>
        <v>4704</v>
      </c>
      <c r="P13" s="19">
        <f t="shared" si="1"/>
        <v>5040</v>
      </c>
      <c r="Q13" s="19">
        <f t="shared" si="1"/>
        <v>5376</v>
      </c>
      <c r="R13" s="19">
        <f t="shared" si="1"/>
        <v>5712</v>
      </c>
      <c r="S13" s="19">
        <f t="shared" si="1"/>
        <v>6048</v>
      </c>
      <c r="T13" s="19">
        <f t="shared" si="1"/>
        <v>6384</v>
      </c>
      <c r="U13" s="19">
        <f t="shared" si="1"/>
        <v>6720</v>
      </c>
      <c r="V13" s="19">
        <f t="shared" si="1"/>
        <v>7056</v>
      </c>
      <c r="W13" s="20"/>
    </row>
    <row r="14" spans="1:23" ht="12.75">
      <c r="A14" s="27">
        <v>8</v>
      </c>
      <c r="B14" s="19">
        <f t="shared" si="0"/>
        <v>384</v>
      </c>
      <c r="C14" s="19">
        <f t="shared" si="0"/>
        <v>768</v>
      </c>
      <c r="D14" s="19">
        <f t="shared" si="0"/>
        <v>1152</v>
      </c>
      <c r="E14" s="19">
        <f t="shared" si="0"/>
        <v>1536</v>
      </c>
      <c r="F14" s="19">
        <f t="shared" si="0"/>
        <v>1920</v>
      </c>
      <c r="G14" s="19">
        <f t="shared" si="0"/>
        <v>2304</v>
      </c>
      <c r="H14" s="19">
        <f t="shared" si="0"/>
        <v>2688</v>
      </c>
      <c r="I14" s="19">
        <f t="shared" si="0"/>
        <v>3072</v>
      </c>
      <c r="J14" s="19">
        <f t="shared" si="0"/>
        <v>3456</v>
      </c>
      <c r="K14" s="19">
        <f t="shared" si="0"/>
        <v>3840</v>
      </c>
      <c r="L14" s="19">
        <f t="shared" si="1"/>
        <v>4224</v>
      </c>
      <c r="M14" s="19">
        <f t="shared" si="1"/>
        <v>4608</v>
      </c>
      <c r="N14" s="19">
        <f t="shared" si="1"/>
        <v>4992</v>
      </c>
      <c r="O14" s="19">
        <f t="shared" si="1"/>
        <v>5376</v>
      </c>
      <c r="P14" s="19">
        <f t="shared" si="1"/>
        <v>5760</v>
      </c>
      <c r="Q14" s="19">
        <f t="shared" si="1"/>
        <v>6144</v>
      </c>
      <c r="R14" s="19">
        <f t="shared" si="1"/>
        <v>6528</v>
      </c>
      <c r="S14" s="19">
        <f t="shared" si="1"/>
        <v>6912</v>
      </c>
      <c r="T14" s="19">
        <f t="shared" si="1"/>
        <v>7296</v>
      </c>
      <c r="U14" s="19">
        <f t="shared" si="1"/>
        <v>7680</v>
      </c>
      <c r="V14" s="19">
        <f t="shared" si="1"/>
        <v>8064</v>
      </c>
      <c r="W14" s="20"/>
    </row>
    <row r="15" spans="1:23" ht="12.75">
      <c r="A15" s="27">
        <v>9</v>
      </c>
      <c r="B15" s="19">
        <f t="shared" si="0"/>
        <v>432</v>
      </c>
      <c r="C15" s="19">
        <f t="shared" si="0"/>
        <v>864</v>
      </c>
      <c r="D15" s="19">
        <f t="shared" si="0"/>
        <v>1296</v>
      </c>
      <c r="E15" s="19">
        <f t="shared" si="0"/>
        <v>1728</v>
      </c>
      <c r="F15" s="19">
        <f t="shared" si="0"/>
        <v>2160</v>
      </c>
      <c r="G15" s="19">
        <f t="shared" si="0"/>
        <v>2592</v>
      </c>
      <c r="H15" s="19">
        <f t="shared" si="0"/>
        <v>3024</v>
      </c>
      <c r="I15" s="19">
        <f t="shared" si="0"/>
        <v>3456</v>
      </c>
      <c r="J15" s="19">
        <f t="shared" si="0"/>
        <v>3888</v>
      </c>
      <c r="K15" s="19">
        <f t="shared" si="0"/>
        <v>4320</v>
      </c>
      <c r="L15" s="19">
        <f t="shared" si="1"/>
        <v>4752</v>
      </c>
      <c r="M15" s="19">
        <f t="shared" si="1"/>
        <v>5184</v>
      </c>
      <c r="N15" s="19">
        <f t="shared" si="1"/>
        <v>5616</v>
      </c>
      <c r="O15" s="19">
        <f t="shared" si="1"/>
        <v>6048</v>
      </c>
      <c r="P15" s="19">
        <f t="shared" si="1"/>
        <v>6480</v>
      </c>
      <c r="Q15" s="19">
        <f t="shared" si="1"/>
        <v>6912</v>
      </c>
      <c r="R15" s="19">
        <f t="shared" si="1"/>
        <v>7344</v>
      </c>
      <c r="S15" s="19">
        <f t="shared" si="1"/>
        <v>7776</v>
      </c>
      <c r="T15" s="19">
        <f t="shared" si="1"/>
        <v>8208</v>
      </c>
      <c r="U15" s="19">
        <f t="shared" si="1"/>
        <v>8640</v>
      </c>
      <c r="V15" s="19">
        <f t="shared" si="1"/>
        <v>9072</v>
      </c>
      <c r="W15" s="20"/>
    </row>
    <row r="16" spans="1:23" ht="12.75">
      <c r="A16" s="27">
        <v>10</v>
      </c>
      <c r="B16" s="19">
        <f t="shared" si="0"/>
        <v>480</v>
      </c>
      <c r="C16" s="19">
        <f t="shared" si="0"/>
        <v>960</v>
      </c>
      <c r="D16" s="19">
        <f t="shared" si="0"/>
        <v>1440</v>
      </c>
      <c r="E16" s="19">
        <f t="shared" si="0"/>
        <v>1920</v>
      </c>
      <c r="F16" s="19">
        <f t="shared" si="0"/>
        <v>2400</v>
      </c>
      <c r="G16" s="19">
        <f t="shared" si="0"/>
        <v>2880</v>
      </c>
      <c r="H16" s="19">
        <f t="shared" si="0"/>
        <v>3360</v>
      </c>
      <c r="I16" s="19">
        <f t="shared" si="0"/>
        <v>3840</v>
      </c>
      <c r="J16" s="19">
        <f t="shared" si="0"/>
        <v>4320</v>
      </c>
      <c r="K16" s="19">
        <f t="shared" si="0"/>
        <v>4800</v>
      </c>
      <c r="L16" s="19">
        <f t="shared" si="1"/>
        <v>5280</v>
      </c>
      <c r="M16" s="19">
        <f t="shared" si="1"/>
        <v>5760</v>
      </c>
      <c r="N16" s="19">
        <f t="shared" si="1"/>
        <v>6240</v>
      </c>
      <c r="O16" s="19">
        <f t="shared" si="1"/>
        <v>6720</v>
      </c>
      <c r="P16" s="19">
        <f t="shared" si="1"/>
        <v>7200</v>
      </c>
      <c r="Q16" s="19">
        <f t="shared" si="1"/>
        <v>7680</v>
      </c>
      <c r="R16" s="19">
        <f t="shared" si="1"/>
        <v>8160</v>
      </c>
      <c r="S16" s="19">
        <f t="shared" si="1"/>
        <v>8640</v>
      </c>
      <c r="T16" s="19">
        <f t="shared" si="1"/>
        <v>9120</v>
      </c>
      <c r="U16" s="19">
        <f t="shared" si="1"/>
        <v>9600</v>
      </c>
      <c r="V16" s="19">
        <f t="shared" si="1"/>
        <v>10080</v>
      </c>
      <c r="W16" s="20"/>
    </row>
    <row r="17" spans="1:23" ht="12.75">
      <c r="A17" s="27">
        <v>11</v>
      </c>
      <c r="B17" s="19">
        <f aca="true" t="shared" si="2" ref="B17:K22">48*$A17*B$12</f>
        <v>528</v>
      </c>
      <c r="C17" s="19">
        <f t="shared" si="2"/>
        <v>1056</v>
      </c>
      <c r="D17" s="19">
        <f t="shared" si="2"/>
        <v>1584</v>
      </c>
      <c r="E17" s="19">
        <f t="shared" si="2"/>
        <v>2112</v>
      </c>
      <c r="F17" s="19">
        <f t="shared" si="2"/>
        <v>2640</v>
      </c>
      <c r="G17" s="19">
        <f t="shared" si="2"/>
        <v>3168</v>
      </c>
      <c r="H17" s="19">
        <f t="shared" si="2"/>
        <v>3696</v>
      </c>
      <c r="I17" s="19">
        <f t="shared" si="2"/>
        <v>4224</v>
      </c>
      <c r="J17" s="19">
        <f t="shared" si="2"/>
        <v>4752</v>
      </c>
      <c r="K17" s="19">
        <f t="shared" si="2"/>
        <v>5280</v>
      </c>
      <c r="L17" s="19">
        <f aca="true" t="shared" si="3" ref="L17:V22">48*$A17*L$12</f>
        <v>5808</v>
      </c>
      <c r="M17" s="19">
        <f t="shared" si="3"/>
        <v>6336</v>
      </c>
      <c r="N17" s="19">
        <f t="shared" si="3"/>
        <v>6864</v>
      </c>
      <c r="O17" s="19">
        <f t="shared" si="3"/>
        <v>7392</v>
      </c>
      <c r="P17" s="19">
        <f t="shared" si="3"/>
        <v>7920</v>
      </c>
      <c r="Q17" s="19">
        <f t="shared" si="3"/>
        <v>8448</v>
      </c>
      <c r="R17" s="19">
        <f t="shared" si="3"/>
        <v>8976</v>
      </c>
      <c r="S17" s="19">
        <f t="shared" si="3"/>
        <v>9504</v>
      </c>
      <c r="T17" s="19">
        <f t="shared" si="3"/>
        <v>10032</v>
      </c>
      <c r="U17" s="19">
        <f t="shared" si="3"/>
        <v>10560</v>
      </c>
      <c r="V17" s="19">
        <f t="shared" si="3"/>
        <v>11088</v>
      </c>
      <c r="W17" s="20"/>
    </row>
    <row r="18" spans="1:23" ht="12.75">
      <c r="A18" s="27">
        <v>12</v>
      </c>
      <c r="B18" s="19">
        <f t="shared" si="2"/>
        <v>576</v>
      </c>
      <c r="C18" s="19">
        <f t="shared" si="2"/>
        <v>1152</v>
      </c>
      <c r="D18" s="19">
        <f t="shared" si="2"/>
        <v>1728</v>
      </c>
      <c r="E18" s="19">
        <f t="shared" si="2"/>
        <v>2304</v>
      </c>
      <c r="F18" s="19">
        <f t="shared" si="2"/>
        <v>2880</v>
      </c>
      <c r="G18" s="19">
        <f t="shared" si="2"/>
        <v>3456</v>
      </c>
      <c r="H18" s="19">
        <f t="shared" si="2"/>
        <v>4032</v>
      </c>
      <c r="I18" s="19">
        <f t="shared" si="2"/>
        <v>4608</v>
      </c>
      <c r="J18" s="19">
        <f t="shared" si="2"/>
        <v>5184</v>
      </c>
      <c r="K18" s="19">
        <f t="shared" si="2"/>
        <v>5760</v>
      </c>
      <c r="L18" s="19">
        <f t="shared" si="3"/>
        <v>6336</v>
      </c>
      <c r="M18" s="19">
        <f t="shared" si="3"/>
        <v>6912</v>
      </c>
      <c r="N18" s="19">
        <f t="shared" si="3"/>
        <v>7488</v>
      </c>
      <c r="O18" s="19">
        <f t="shared" si="3"/>
        <v>8064</v>
      </c>
      <c r="P18" s="19">
        <f t="shared" si="3"/>
        <v>8640</v>
      </c>
      <c r="Q18" s="19">
        <f t="shared" si="3"/>
        <v>9216</v>
      </c>
      <c r="R18" s="19">
        <f t="shared" si="3"/>
        <v>9792</v>
      </c>
      <c r="S18" s="19">
        <f t="shared" si="3"/>
        <v>10368</v>
      </c>
      <c r="T18" s="19">
        <f t="shared" si="3"/>
        <v>10944</v>
      </c>
      <c r="U18" s="19">
        <f t="shared" si="3"/>
        <v>11520</v>
      </c>
      <c r="V18" s="19">
        <f t="shared" si="3"/>
        <v>12096</v>
      </c>
      <c r="W18" s="20"/>
    </row>
    <row r="19" spans="1:23" ht="12.75">
      <c r="A19" s="27">
        <v>13</v>
      </c>
      <c r="B19" s="19">
        <f t="shared" si="2"/>
        <v>624</v>
      </c>
      <c r="C19" s="19">
        <f t="shared" si="2"/>
        <v>1248</v>
      </c>
      <c r="D19" s="19">
        <f t="shared" si="2"/>
        <v>1872</v>
      </c>
      <c r="E19" s="19">
        <f t="shared" si="2"/>
        <v>2496</v>
      </c>
      <c r="F19" s="19">
        <f t="shared" si="2"/>
        <v>3120</v>
      </c>
      <c r="G19" s="19">
        <f t="shared" si="2"/>
        <v>3744</v>
      </c>
      <c r="H19" s="19">
        <f t="shared" si="2"/>
        <v>4368</v>
      </c>
      <c r="I19" s="19">
        <f t="shared" si="2"/>
        <v>4992</v>
      </c>
      <c r="J19" s="19">
        <f t="shared" si="2"/>
        <v>5616</v>
      </c>
      <c r="K19" s="19">
        <f t="shared" si="2"/>
        <v>6240</v>
      </c>
      <c r="L19" s="19">
        <f t="shared" si="3"/>
        <v>6864</v>
      </c>
      <c r="M19" s="19">
        <f t="shared" si="3"/>
        <v>7488</v>
      </c>
      <c r="N19" s="19">
        <f t="shared" si="3"/>
        <v>8112</v>
      </c>
      <c r="O19" s="19">
        <f t="shared" si="3"/>
        <v>8736</v>
      </c>
      <c r="P19" s="19">
        <f t="shared" si="3"/>
        <v>9360</v>
      </c>
      <c r="Q19" s="19">
        <f t="shared" si="3"/>
        <v>9984</v>
      </c>
      <c r="R19" s="19">
        <f t="shared" si="3"/>
        <v>10608</v>
      </c>
      <c r="S19" s="19">
        <f t="shared" si="3"/>
        <v>11232</v>
      </c>
      <c r="T19" s="19">
        <f t="shared" si="3"/>
        <v>11856</v>
      </c>
      <c r="U19" s="19">
        <f t="shared" si="3"/>
        <v>12480</v>
      </c>
      <c r="V19" s="19">
        <f t="shared" si="3"/>
        <v>13104</v>
      </c>
      <c r="W19" s="20"/>
    </row>
    <row r="20" spans="1:23" ht="12.75">
      <c r="A20" s="27">
        <v>14</v>
      </c>
      <c r="B20" s="19">
        <f t="shared" si="2"/>
        <v>672</v>
      </c>
      <c r="C20" s="19">
        <f t="shared" si="2"/>
        <v>1344</v>
      </c>
      <c r="D20" s="19">
        <f t="shared" si="2"/>
        <v>2016</v>
      </c>
      <c r="E20" s="19">
        <f t="shared" si="2"/>
        <v>2688</v>
      </c>
      <c r="F20" s="19">
        <f t="shared" si="2"/>
        <v>3360</v>
      </c>
      <c r="G20" s="19">
        <f t="shared" si="2"/>
        <v>4032</v>
      </c>
      <c r="H20" s="19">
        <f t="shared" si="2"/>
        <v>4704</v>
      </c>
      <c r="I20" s="19">
        <f t="shared" si="2"/>
        <v>5376</v>
      </c>
      <c r="J20" s="19">
        <f t="shared" si="2"/>
        <v>6048</v>
      </c>
      <c r="K20" s="19">
        <f t="shared" si="2"/>
        <v>6720</v>
      </c>
      <c r="L20" s="19">
        <f t="shared" si="3"/>
        <v>7392</v>
      </c>
      <c r="M20" s="19">
        <f t="shared" si="3"/>
        <v>8064</v>
      </c>
      <c r="N20" s="19">
        <f t="shared" si="3"/>
        <v>8736</v>
      </c>
      <c r="O20" s="19">
        <f t="shared" si="3"/>
        <v>9408</v>
      </c>
      <c r="P20" s="19">
        <f t="shared" si="3"/>
        <v>10080</v>
      </c>
      <c r="Q20" s="19">
        <f t="shared" si="3"/>
        <v>10752</v>
      </c>
      <c r="R20" s="19">
        <f t="shared" si="3"/>
        <v>11424</v>
      </c>
      <c r="S20" s="19">
        <f t="shared" si="3"/>
        <v>12096</v>
      </c>
      <c r="T20" s="19">
        <f t="shared" si="3"/>
        <v>12768</v>
      </c>
      <c r="U20" s="19">
        <f t="shared" si="3"/>
        <v>13440</v>
      </c>
      <c r="V20" s="19">
        <f t="shared" si="3"/>
        <v>14112</v>
      </c>
      <c r="W20" s="20"/>
    </row>
    <row r="21" spans="1:23" ht="12.75">
      <c r="A21" s="27">
        <v>15</v>
      </c>
      <c r="B21" s="19">
        <f t="shared" si="2"/>
        <v>720</v>
      </c>
      <c r="C21" s="19">
        <f t="shared" si="2"/>
        <v>1440</v>
      </c>
      <c r="D21" s="19">
        <f t="shared" si="2"/>
        <v>2160</v>
      </c>
      <c r="E21" s="19">
        <f t="shared" si="2"/>
        <v>2880</v>
      </c>
      <c r="F21" s="19">
        <f t="shared" si="2"/>
        <v>3600</v>
      </c>
      <c r="G21" s="19">
        <f t="shared" si="2"/>
        <v>4320</v>
      </c>
      <c r="H21" s="19">
        <f t="shared" si="2"/>
        <v>5040</v>
      </c>
      <c r="I21" s="19">
        <f t="shared" si="2"/>
        <v>5760</v>
      </c>
      <c r="J21" s="19">
        <f t="shared" si="2"/>
        <v>6480</v>
      </c>
      <c r="K21" s="19">
        <f t="shared" si="2"/>
        <v>7200</v>
      </c>
      <c r="L21" s="19">
        <f t="shared" si="3"/>
        <v>7920</v>
      </c>
      <c r="M21" s="19">
        <f t="shared" si="3"/>
        <v>8640</v>
      </c>
      <c r="N21" s="19">
        <f t="shared" si="3"/>
        <v>9360</v>
      </c>
      <c r="O21" s="19">
        <f t="shared" si="3"/>
        <v>10080</v>
      </c>
      <c r="P21" s="19">
        <f t="shared" si="3"/>
        <v>10800</v>
      </c>
      <c r="Q21" s="19">
        <f t="shared" si="3"/>
        <v>11520</v>
      </c>
      <c r="R21" s="19">
        <f t="shared" si="3"/>
        <v>12240</v>
      </c>
      <c r="S21" s="19">
        <f t="shared" si="3"/>
        <v>12960</v>
      </c>
      <c r="T21" s="19">
        <f t="shared" si="3"/>
        <v>13680</v>
      </c>
      <c r="U21" s="19">
        <f t="shared" si="3"/>
        <v>14400</v>
      </c>
      <c r="V21" s="19">
        <f t="shared" si="3"/>
        <v>15120</v>
      </c>
      <c r="W21" s="20"/>
    </row>
    <row r="22" spans="1:23" ht="12.75">
      <c r="A22" s="27">
        <v>16</v>
      </c>
      <c r="B22" s="19">
        <f t="shared" si="2"/>
        <v>768</v>
      </c>
      <c r="C22" s="19">
        <f t="shared" si="2"/>
        <v>1536</v>
      </c>
      <c r="D22" s="19">
        <f t="shared" si="2"/>
        <v>2304</v>
      </c>
      <c r="E22" s="19">
        <f t="shared" si="2"/>
        <v>3072</v>
      </c>
      <c r="F22" s="19">
        <f t="shared" si="2"/>
        <v>3840</v>
      </c>
      <c r="G22" s="19">
        <f t="shared" si="2"/>
        <v>4608</v>
      </c>
      <c r="H22" s="19">
        <f t="shared" si="2"/>
        <v>5376</v>
      </c>
      <c r="I22" s="19">
        <f t="shared" si="2"/>
        <v>6144</v>
      </c>
      <c r="J22" s="19">
        <f t="shared" si="2"/>
        <v>6912</v>
      </c>
      <c r="K22" s="19">
        <f t="shared" si="2"/>
        <v>7680</v>
      </c>
      <c r="L22" s="19">
        <f t="shared" si="3"/>
        <v>8448</v>
      </c>
      <c r="M22" s="19">
        <f t="shared" si="3"/>
        <v>9216</v>
      </c>
      <c r="N22" s="19">
        <f t="shared" si="3"/>
        <v>9984</v>
      </c>
      <c r="O22" s="19">
        <f t="shared" si="3"/>
        <v>10752</v>
      </c>
      <c r="P22" s="19">
        <f t="shared" si="3"/>
        <v>11520</v>
      </c>
      <c r="Q22" s="19">
        <f t="shared" si="3"/>
        <v>12288</v>
      </c>
      <c r="R22" s="19">
        <f t="shared" si="3"/>
        <v>13056</v>
      </c>
      <c r="S22" s="19">
        <f t="shared" si="3"/>
        <v>13824</v>
      </c>
      <c r="T22" s="19">
        <f t="shared" si="3"/>
        <v>14592</v>
      </c>
      <c r="U22" s="19">
        <f t="shared" si="3"/>
        <v>15360</v>
      </c>
      <c r="V22" s="19">
        <f t="shared" si="3"/>
        <v>16128</v>
      </c>
      <c r="W22" s="20"/>
    </row>
    <row r="23" spans="1:23" ht="12.75">
      <c r="A23" s="27">
        <v>17</v>
      </c>
      <c r="B23" s="19">
        <f aca="true" t="shared" si="4" ref="B23:U23">48*$A23*B$12</f>
        <v>816</v>
      </c>
      <c r="C23" s="19">
        <f t="shared" si="4"/>
        <v>1632</v>
      </c>
      <c r="D23" s="19">
        <f t="shared" si="4"/>
        <v>2448</v>
      </c>
      <c r="E23" s="19">
        <f t="shared" si="4"/>
        <v>3264</v>
      </c>
      <c r="F23" s="19">
        <f t="shared" si="4"/>
        <v>4080</v>
      </c>
      <c r="G23" s="19">
        <f t="shared" si="4"/>
        <v>4896</v>
      </c>
      <c r="H23" s="19">
        <f t="shared" si="4"/>
        <v>5712</v>
      </c>
      <c r="I23" s="19">
        <f t="shared" si="4"/>
        <v>6528</v>
      </c>
      <c r="J23" s="19">
        <f t="shared" si="4"/>
        <v>7344</v>
      </c>
      <c r="K23" s="19">
        <f t="shared" si="4"/>
        <v>8160</v>
      </c>
      <c r="L23" s="19">
        <f t="shared" si="4"/>
        <v>8976</v>
      </c>
      <c r="M23" s="19">
        <f t="shared" si="4"/>
        <v>9792</v>
      </c>
      <c r="N23" s="19">
        <f t="shared" si="4"/>
        <v>10608</v>
      </c>
      <c r="O23" s="19">
        <f t="shared" si="4"/>
        <v>11424</v>
      </c>
      <c r="P23" s="19">
        <f t="shared" si="4"/>
        <v>12240</v>
      </c>
      <c r="Q23" s="19">
        <f t="shared" si="4"/>
        <v>13056</v>
      </c>
      <c r="R23" s="19">
        <f t="shared" si="4"/>
        <v>13872</v>
      </c>
      <c r="S23" s="19">
        <f t="shared" si="4"/>
        <v>14688</v>
      </c>
      <c r="T23" s="19">
        <f t="shared" si="4"/>
        <v>15504</v>
      </c>
      <c r="U23" s="19">
        <f t="shared" si="4"/>
        <v>16320</v>
      </c>
      <c r="V23" s="19"/>
      <c r="W23" s="20"/>
    </row>
    <row r="24" spans="1:23" ht="12.75">
      <c r="A24" s="27">
        <v>18</v>
      </c>
      <c r="B24" s="19">
        <f aca="true" t="shared" si="5" ref="B24:T24">48*$A24*B$12</f>
        <v>864</v>
      </c>
      <c r="C24" s="19">
        <f t="shared" si="5"/>
        <v>1728</v>
      </c>
      <c r="D24" s="19">
        <f t="shared" si="5"/>
        <v>2592</v>
      </c>
      <c r="E24" s="19">
        <f t="shared" si="5"/>
        <v>3456</v>
      </c>
      <c r="F24" s="19">
        <f t="shared" si="5"/>
        <v>4320</v>
      </c>
      <c r="G24" s="19">
        <f t="shared" si="5"/>
        <v>5184</v>
      </c>
      <c r="H24" s="19">
        <f t="shared" si="5"/>
        <v>6048</v>
      </c>
      <c r="I24" s="19">
        <f t="shared" si="5"/>
        <v>6912</v>
      </c>
      <c r="J24" s="19">
        <f t="shared" si="5"/>
        <v>7776</v>
      </c>
      <c r="K24" s="19">
        <f t="shared" si="5"/>
        <v>8640</v>
      </c>
      <c r="L24" s="19">
        <f t="shared" si="5"/>
        <v>9504</v>
      </c>
      <c r="M24" s="19">
        <f t="shared" si="5"/>
        <v>10368</v>
      </c>
      <c r="N24" s="19">
        <f t="shared" si="5"/>
        <v>11232</v>
      </c>
      <c r="O24" s="19">
        <f t="shared" si="5"/>
        <v>12096</v>
      </c>
      <c r="P24" s="19">
        <f t="shared" si="5"/>
        <v>12960</v>
      </c>
      <c r="Q24" s="19">
        <f t="shared" si="5"/>
        <v>13824</v>
      </c>
      <c r="R24" s="19">
        <f t="shared" si="5"/>
        <v>14688</v>
      </c>
      <c r="S24" s="19">
        <f t="shared" si="5"/>
        <v>15552</v>
      </c>
      <c r="T24" s="19">
        <f t="shared" si="5"/>
        <v>16416</v>
      </c>
      <c r="U24" s="19"/>
      <c r="V24" s="19"/>
      <c r="W24" s="20"/>
    </row>
    <row r="25" spans="1:23" ht="12.75">
      <c r="A25" s="27">
        <v>19</v>
      </c>
      <c r="B25" s="19">
        <f aca="true" t="shared" si="6" ref="B25:S25">48*$A25*B$12</f>
        <v>912</v>
      </c>
      <c r="C25" s="19">
        <f t="shared" si="6"/>
        <v>1824</v>
      </c>
      <c r="D25" s="19">
        <f t="shared" si="6"/>
        <v>2736</v>
      </c>
      <c r="E25" s="19">
        <f t="shared" si="6"/>
        <v>3648</v>
      </c>
      <c r="F25" s="19">
        <f t="shared" si="6"/>
        <v>4560</v>
      </c>
      <c r="G25" s="19">
        <f t="shared" si="6"/>
        <v>5472</v>
      </c>
      <c r="H25" s="19">
        <f t="shared" si="6"/>
        <v>6384</v>
      </c>
      <c r="I25" s="19">
        <f t="shared" si="6"/>
        <v>7296</v>
      </c>
      <c r="J25" s="19">
        <f t="shared" si="6"/>
        <v>8208</v>
      </c>
      <c r="K25" s="19">
        <f t="shared" si="6"/>
        <v>9120</v>
      </c>
      <c r="L25" s="19">
        <f t="shared" si="6"/>
        <v>10032</v>
      </c>
      <c r="M25" s="19">
        <f t="shared" si="6"/>
        <v>10944</v>
      </c>
      <c r="N25" s="19">
        <f t="shared" si="6"/>
        <v>11856</v>
      </c>
      <c r="O25" s="19">
        <f t="shared" si="6"/>
        <v>12768</v>
      </c>
      <c r="P25" s="19">
        <f t="shared" si="6"/>
        <v>13680</v>
      </c>
      <c r="Q25" s="19">
        <f t="shared" si="6"/>
        <v>14592</v>
      </c>
      <c r="R25" s="19">
        <f t="shared" si="6"/>
        <v>15504</v>
      </c>
      <c r="S25" s="19">
        <f t="shared" si="6"/>
        <v>16416</v>
      </c>
      <c r="T25" s="19"/>
      <c r="U25" s="19"/>
      <c r="V25" s="19"/>
      <c r="W25" s="20"/>
    </row>
    <row r="26" spans="1:23" ht="12.75">
      <c r="A26" s="27">
        <v>20</v>
      </c>
      <c r="B26" s="19">
        <f aca="true" t="shared" si="7" ref="B26:R26">48*$A26*B$12</f>
        <v>960</v>
      </c>
      <c r="C26" s="19">
        <f t="shared" si="7"/>
        <v>1920</v>
      </c>
      <c r="D26" s="19">
        <f t="shared" si="7"/>
        <v>2880</v>
      </c>
      <c r="E26" s="19">
        <f t="shared" si="7"/>
        <v>3840</v>
      </c>
      <c r="F26" s="19">
        <f t="shared" si="7"/>
        <v>4800</v>
      </c>
      <c r="G26" s="19">
        <f t="shared" si="7"/>
        <v>5760</v>
      </c>
      <c r="H26" s="19">
        <f t="shared" si="7"/>
        <v>6720</v>
      </c>
      <c r="I26" s="19">
        <f t="shared" si="7"/>
        <v>7680</v>
      </c>
      <c r="J26" s="19">
        <f t="shared" si="7"/>
        <v>8640</v>
      </c>
      <c r="K26" s="19">
        <f t="shared" si="7"/>
        <v>9600</v>
      </c>
      <c r="L26" s="19">
        <f t="shared" si="7"/>
        <v>10560</v>
      </c>
      <c r="M26" s="19">
        <f t="shared" si="7"/>
        <v>11520</v>
      </c>
      <c r="N26" s="19">
        <f t="shared" si="7"/>
        <v>12480</v>
      </c>
      <c r="O26" s="19">
        <f t="shared" si="7"/>
        <v>13440</v>
      </c>
      <c r="P26" s="19">
        <f t="shared" si="7"/>
        <v>14400</v>
      </c>
      <c r="Q26" s="19">
        <f t="shared" si="7"/>
        <v>15360</v>
      </c>
      <c r="R26" s="19">
        <f t="shared" si="7"/>
        <v>16320</v>
      </c>
      <c r="S26" s="19"/>
      <c r="T26" s="19"/>
      <c r="U26" s="19"/>
      <c r="V26" s="19"/>
      <c r="W26" s="20"/>
    </row>
    <row r="27" spans="1:23" ht="12.75">
      <c r="A27" s="27">
        <v>21</v>
      </c>
      <c r="B27" s="38">
        <f aca="true" t="shared" si="8" ref="B27:Q27">48*$A27*B$12</f>
        <v>1008</v>
      </c>
      <c r="C27" s="38">
        <f t="shared" si="8"/>
        <v>2016</v>
      </c>
      <c r="D27" s="38">
        <f t="shared" si="8"/>
        <v>3024</v>
      </c>
      <c r="E27" s="38">
        <f t="shared" si="8"/>
        <v>4032</v>
      </c>
      <c r="F27" s="38">
        <f t="shared" si="8"/>
        <v>5040</v>
      </c>
      <c r="G27" s="38">
        <f t="shared" si="8"/>
        <v>6048</v>
      </c>
      <c r="H27" s="38">
        <f t="shared" si="8"/>
        <v>7056</v>
      </c>
      <c r="I27" s="38">
        <f t="shared" si="8"/>
        <v>8064</v>
      </c>
      <c r="J27" s="38">
        <f t="shared" si="8"/>
        <v>9072</v>
      </c>
      <c r="K27" s="38">
        <f t="shared" si="8"/>
        <v>10080</v>
      </c>
      <c r="L27" s="38">
        <f t="shared" si="8"/>
        <v>11088</v>
      </c>
      <c r="M27" s="38">
        <f t="shared" si="8"/>
        <v>12096</v>
      </c>
      <c r="N27" s="38">
        <f t="shared" si="8"/>
        <v>13104</v>
      </c>
      <c r="O27" s="38">
        <f t="shared" si="8"/>
        <v>14112</v>
      </c>
      <c r="P27" s="38">
        <f t="shared" si="8"/>
        <v>15120</v>
      </c>
      <c r="Q27" s="38">
        <f t="shared" si="8"/>
        <v>16128</v>
      </c>
      <c r="R27" s="38"/>
      <c r="S27" s="38"/>
      <c r="T27" s="38"/>
      <c r="U27" s="38"/>
      <c r="V27" s="38"/>
      <c r="W27" s="41"/>
    </row>
    <row r="28" spans="1:23" ht="12.75">
      <c r="A28" s="27">
        <v>22</v>
      </c>
      <c r="B28" s="22"/>
      <c r="C28" s="22"/>
      <c r="D28" s="22"/>
      <c r="E28" s="22"/>
      <c r="F28" s="22"/>
      <c r="G28" s="22"/>
      <c r="H28" s="22"/>
      <c r="I28" s="22"/>
      <c r="J28" s="22"/>
      <c r="K28" s="22"/>
      <c r="L28" s="22"/>
      <c r="M28" s="22"/>
      <c r="N28" s="22"/>
      <c r="O28" s="22"/>
      <c r="P28" s="22"/>
      <c r="Q28" s="22"/>
      <c r="R28" s="22"/>
      <c r="S28" s="22"/>
      <c r="T28" s="22"/>
      <c r="U28" s="22"/>
      <c r="V28" s="38"/>
      <c r="W28" s="41"/>
    </row>
    <row r="29" spans="1:23" ht="12.75" customHeight="1">
      <c r="A29" s="27">
        <v>23</v>
      </c>
      <c r="B29" s="22"/>
      <c r="C29" s="22"/>
      <c r="D29" s="55" t="s">
        <v>49</v>
      </c>
      <c r="E29" s="55"/>
      <c r="F29" s="55"/>
      <c r="G29" s="55"/>
      <c r="H29" s="55"/>
      <c r="I29" s="55"/>
      <c r="J29" s="55"/>
      <c r="K29" s="55"/>
      <c r="L29" s="55"/>
      <c r="M29" s="55"/>
      <c r="N29" s="55"/>
      <c r="O29" s="55"/>
      <c r="P29" s="55"/>
      <c r="Q29" s="55"/>
      <c r="R29" s="55"/>
      <c r="S29" s="55"/>
      <c r="T29" s="23"/>
      <c r="U29" s="23"/>
      <c r="V29" s="38"/>
      <c r="W29" s="41"/>
    </row>
    <row r="30" spans="1:23" ht="12.75">
      <c r="A30" s="27">
        <v>24</v>
      </c>
      <c r="B30" s="22"/>
      <c r="C30" s="22"/>
      <c r="D30" s="55"/>
      <c r="E30" s="55"/>
      <c r="F30" s="55"/>
      <c r="G30" s="55"/>
      <c r="H30" s="55"/>
      <c r="I30" s="55"/>
      <c r="J30" s="55"/>
      <c r="K30" s="55"/>
      <c r="L30" s="55"/>
      <c r="M30" s="55"/>
      <c r="N30" s="55"/>
      <c r="O30" s="55"/>
      <c r="P30" s="55"/>
      <c r="Q30" s="55"/>
      <c r="R30" s="55"/>
      <c r="S30" s="55"/>
      <c r="T30" s="23"/>
      <c r="U30" s="23"/>
      <c r="V30" s="38"/>
      <c r="W30" s="41"/>
    </row>
    <row r="31" spans="1:23" ht="12.75">
      <c r="A31" s="27">
        <v>25</v>
      </c>
      <c r="B31" s="22"/>
      <c r="C31" s="22"/>
      <c r="D31" s="55"/>
      <c r="E31" s="55"/>
      <c r="F31" s="55"/>
      <c r="G31" s="55"/>
      <c r="H31" s="55"/>
      <c r="I31" s="55"/>
      <c r="J31" s="55"/>
      <c r="K31" s="55"/>
      <c r="L31" s="55"/>
      <c r="M31" s="55"/>
      <c r="N31" s="55"/>
      <c r="O31" s="55"/>
      <c r="P31" s="55"/>
      <c r="Q31" s="55"/>
      <c r="R31" s="55"/>
      <c r="S31" s="55"/>
      <c r="T31" s="23"/>
      <c r="U31" s="23"/>
      <c r="V31" s="42"/>
      <c r="W31" s="41"/>
    </row>
    <row r="32" spans="1:23" ht="12.75">
      <c r="A32" s="27">
        <v>26</v>
      </c>
      <c r="B32" s="22"/>
      <c r="C32" s="22"/>
      <c r="D32" s="22"/>
      <c r="E32" s="22"/>
      <c r="F32" s="22"/>
      <c r="G32" s="22"/>
      <c r="H32" s="22"/>
      <c r="I32" s="22"/>
      <c r="J32" s="22"/>
      <c r="K32" s="22"/>
      <c r="L32" s="18"/>
      <c r="M32" s="18"/>
      <c r="N32" s="18"/>
      <c r="O32" s="18"/>
      <c r="P32" s="18"/>
      <c r="Q32" s="18"/>
      <c r="R32" s="18"/>
      <c r="S32" s="18"/>
      <c r="T32" s="18"/>
      <c r="U32" s="18"/>
      <c r="V32" s="42"/>
      <c r="W32" s="41"/>
    </row>
    <row r="33" spans="1:23" ht="13.5" thickBot="1">
      <c r="A33" s="28">
        <v>27</v>
      </c>
      <c r="B33" s="25">
        <f aca="true" t="shared" si="9" ref="B33:N33">48*$A33*B$12</f>
        <v>1296</v>
      </c>
      <c r="C33" s="25">
        <f t="shared" si="9"/>
        <v>2592</v>
      </c>
      <c r="D33" s="25">
        <f t="shared" si="9"/>
        <v>3888</v>
      </c>
      <c r="E33" s="25">
        <f t="shared" si="9"/>
        <v>5184</v>
      </c>
      <c r="F33" s="25">
        <f t="shared" si="9"/>
        <v>6480</v>
      </c>
      <c r="G33" s="25">
        <f t="shared" si="9"/>
        <v>7776</v>
      </c>
      <c r="H33" s="25">
        <f t="shared" si="9"/>
        <v>9072</v>
      </c>
      <c r="I33" s="25">
        <f t="shared" si="9"/>
        <v>10368</v>
      </c>
      <c r="J33" s="25">
        <f t="shared" si="9"/>
        <v>11664</v>
      </c>
      <c r="K33" s="25">
        <f t="shared" si="9"/>
        <v>12960</v>
      </c>
      <c r="L33" s="25">
        <f t="shared" si="9"/>
        <v>14256</v>
      </c>
      <c r="M33" s="25">
        <f t="shared" si="9"/>
        <v>15552</v>
      </c>
      <c r="N33" s="25">
        <f t="shared" si="9"/>
        <v>16848</v>
      </c>
      <c r="O33" s="25"/>
      <c r="P33" s="25"/>
      <c r="Q33" s="25"/>
      <c r="R33" s="25"/>
      <c r="S33" s="25"/>
      <c r="T33" s="25"/>
      <c r="U33" s="25"/>
      <c r="V33" s="25"/>
      <c r="W33" s="26"/>
    </row>
    <row r="38" spans="1:3" ht="12.75">
      <c r="A38" s="2" t="s">
        <v>33</v>
      </c>
      <c r="B38" s="2"/>
      <c r="C38" s="2"/>
    </row>
    <row r="39" spans="2:3" ht="12.75">
      <c r="B39" s="1" t="s">
        <v>45</v>
      </c>
      <c r="C39" s="1" t="s">
        <v>46</v>
      </c>
    </row>
    <row r="40" spans="2:3" ht="12.75">
      <c r="B40">
        <f>C40*8</f>
        <v>2880</v>
      </c>
      <c r="C40">
        <v>360</v>
      </c>
    </row>
    <row r="41" spans="2:3" ht="12.75">
      <c r="B41">
        <f>C41*8</f>
        <v>3840</v>
      </c>
      <c r="C41">
        <v>480</v>
      </c>
    </row>
    <row r="42" spans="2:3" ht="12.75">
      <c r="B42">
        <f>C42*8</f>
        <v>4800</v>
      </c>
      <c r="C42">
        <v>600</v>
      </c>
    </row>
  </sheetData>
  <mergeCells count="5">
    <mergeCell ref="D29:S31"/>
    <mergeCell ref="B11:W11"/>
    <mergeCell ref="A5:C5"/>
    <mergeCell ref="A11:A12"/>
    <mergeCell ref="A9:W9"/>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M39"/>
  <sheetViews>
    <sheetView workbookViewId="0" topLeftCell="A1">
      <selection activeCell="F1" sqref="F1"/>
    </sheetView>
  </sheetViews>
  <sheetFormatPr defaultColWidth="9.140625" defaultRowHeight="12.75"/>
  <sheetData>
    <row r="1" spans="1:7" ht="12.75">
      <c r="A1" s="2" t="s">
        <v>25</v>
      </c>
      <c r="G1" t="s">
        <v>26</v>
      </c>
    </row>
    <row r="2" ht="12.75">
      <c r="G2" t="s">
        <v>27</v>
      </c>
    </row>
    <row r="3" spans="7:13" ht="12.75">
      <c r="G3" s="15"/>
      <c r="H3" s="1"/>
      <c r="I3" s="1"/>
      <c r="J3" s="1"/>
      <c r="K3" s="1"/>
      <c r="L3" s="1"/>
      <c r="M3" s="1"/>
    </row>
    <row r="5" spans="1:8" ht="25.5">
      <c r="A5" s="16" t="s">
        <v>28</v>
      </c>
      <c r="B5" s="2" t="s">
        <v>29</v>
      </c>
      <c r="C5" s="2" t="s">
        <v>29</v>
      </c>
      <c r="D5" s="2" t="s">
        <v>28</v>
      </c>
      <c r="E5" s="2" t="s">
        <v>30</v>
      </c>
      <c r="F5" s="2" t="s">
        <v>30</v>
      </c>
      <c r="H5" s="2"/>
    </row>
    <row r="6" spans="2:6" ht="12.75">
      <c r="B6" s="17" t="s">
        <v>31</v>
      </c>
      <c r="C6" s="17" t="s">
        <v>32</v>
      </c>
      <c r="E6" s="17" t="s">
        <v>31</v>
      </c>
      <c r="F6" s="17" t="s">
        <v>32</v>
      </c>
    </row>
    <row r="7" spans="1:6" ht="12.75">
      <c r="A7">
        <v>1</v>
      </c>
      <c r="B7">
        <f aca="true" t="shared" si="0" ref="B7:B33">48*A7</f>
        <v>48</v>
      </c>
      <c r="C7">
        <f>B7/8</f>
        <v>6</v>
      </c>
      <c r="D7">
        <v>28</v>
      </c>
      <c r="E7">
        <f aca="true" t="shared" si="1" ref="E7:E21">48*D7</f>
        <v>1344</v>
      </c>
      <c r="F7">
        <f>E7/8</f>
        <v>168</v>
      </c>
    </row>
    <row r="8" spans="1:6" ht="12.75">
      <c r="A8">
        <v>2</v>
      </c>
      <c r="B8">
        <f t="shared" si="0"/>
        <v>96</v>
      </c>
      <c r="C8">
        <f aca="true" t="shared" si="2" ref="C8:C33">B8/8</f>
        <v>12</v>
      </c>
      <c r="D8">
        <v>30</v>
      </c>
      <c r="E8">
        <f t="shared" si="1"/>
        <v>1440</v>
      </c>
      <c r="F8">
        <f aca="true" t="shared" si="3" ref="F8:F21">E8/8</f>
        <v>180</v>
      </c>
    </row>
    <row r="9" spans="1:6" ht="12.75">
      <c r="A9">
        <v>3</v>
      </c>
      <c r="B9">
        <f t="shared" si="0"/>
        <v>144</v>
      </c>
      <c r="C9">
        <f t="shared" si="2"/>
        <v>18</v>
      </c>
      <c r="D9">
        <v>32</v>
      </c>
      <c r="E9">
        <f t="shared" si="1"/>
        <v>1536</v>
      </c>
      <c r="F9">
        <f t="shared" si="3"/>
        <v>192</v>
      </c>
    </row>
    <row r="10" spans="1:6" ht="12.75">
      <c r="A10">
        <v>4</v>
      </c>
      <c r="B10">
        <f t="shared" si="0"/>
        <v>192</v>
      </c>
      <c r="C10">
        <f t="shared" si="2"/>
        <v>24</v>
      </c>
      <c r="D10">
        <v>33</v>
      </c>
      <c r="E10">
        <f t="shared" si="1"/>
        <v>1584</v>
      </c>
      <c r="F10">
        <f t="shared" si="3"/>
        <v>198</v>
      </c>
    </row>
    <row r="11" spans="1:6" ht="12.75">
      <c r="A11">
        <v>5</v>
      </c>
      <c r="B11">
        <f t="shared" si="0"/>
        <v>240</v>
      </c>
      <c r="C11">
        <f t="shared" si="2"/>
        <v>30</v>
      </c>
      <c r="D11">
        <v>34</v>
      </c>
      <c r="E11">
        <f t="shared" si="1"/>
        <v>1632</v>
      </c>
      <c r="F11">
        <f t="shared" si="3"/>
        <v>204</v>
      </c>
    </row>
    <row r="12" spans="1:6" ht="12.75">
      <c r="A12">
        <v>6</v>
      </c>
      <c r="B12">
        <f t="shared" si="0"/>
        <v>288</v>
      </c>
      <c r="C12">
        <f t="shared" si="2"/>
        <v>36</v>
      </c>
      <c r="D12">
        <v>35</v>
      </c>
      <c r="E12">
        <f t="shared" si="1"/>
        <v>1680</v>
      </c>
      <c r="F12">
        <f t="shared" si="3"/>
        <v>210</v>
      </c>
    </row>
    <row r="13" spans="1:6" ht="12.75">
      <c r="A13">
        <v>7</v>
      </c>
      <c r="B13">
        <f t="shared" si="0"/>
        <v>336</v>
      </c>
      <c r="C13">
        <f t="shared" si="2"/>
        <v>42</v>
      </c>
      <c r="D13">
        <v>36</v>
      </c>
      <c r="E13">
        <f t="shared" si="1"/>
        <v>1728</v>
      </c>
      <c r="F13">
        <f t="shared" si="3"/>
        <v>216</v>
      </c>
    </row>
    <row r="14" spans="1:6" ht="12.75">
      <c r="A14">
        <v>8</v>
      </c>
      <c r="B14">
        <f t="shared" si="0"/>
        <v>384</v>
      </c>
      <c r="C14">
        <f t="shared" si="2"/>
        <v>48</v>
      </c>
      <c r="D14">
        <v>38</v>
      </c>
      <c r="E14">
        <f t="shared" si="1"/>
        <v>1824</v>
      </c>
      <c r="F14">
        <f t="shared" si="3"/>
        <v>228</v>
      </c>
    </row>
    <row r="15" spans="1:6" ht="12.75">
      <c r="A15">
        <v>9</v>
      </c>
      <c r="B15">
        <f t="shared" si="0"/>
        <v>432</v>
      </c>
      <c r="C15">
        <f t="shared" si="2"/>
        <v>54</v>
      </c>
      <c r="D15">
        <v>39</v>
      </c>
      <c r="E15">
        <f t="shared" si="1"/>
        <v>1872</v>
      </c>
      <c r="F15">
        <f t="shared" si="3"/>
        <v>234</v>
      </c>
    </row>
    <row r="16" spans="1:6" ht="12.75">
      <c r="A16">
        <v>10</v>
      </c>
      <c r="B16">
        <f t="shared" si="0"/>
        <v>480</v>
      </c>
      <c r="C16">
        <f t="shared" si="2"/>
        <v>60</v>
      </c>
      <c r="D16">
        <v>40</v>
      </c>
      <c r="E16">
        <f t="shared" si="1"/>
        <v>1920</v>
      </c>
      <c r="F16">
        <f t="shared" si="3"/>
        <v>240</v>
      </c>
    </row>
    <row r="17" spans="1:6" ht="12.75">
      <c r="A17">
        <v>11</v>
      </c>
      <c r="B17">
        <f t="shared" si="0"/>
        <v>528</v>
      </c>
      <c r="C17">
        <f t="shared" si="2"/>
        <v>66</v>
      </c>
      <c r="D17">
        <v>42</v>
      </c>
      <c r="E17">
        <f t="shared" si="1"/>
        <v>2016</v>
      </c>
      <c r="F17">
        <f t="shared" si="3"/>
        <v>252</v>
      </c>
    </row>
    <row r="18" spans="1:6" ht="12.75">
      <c r="A18">
        <v>12</v>
      </c>
      <c r="B18">
        <f t="shared" si="0"/>
        <v>576</v>
      </c>
      <c r="C18">
        <f t="shared" si="2"/>
        <v>72</v>
      </c>
      <c r="D18">
        <v>44</v>
      </c>
      <c r="E18">
        <f t="shared" si="1"/>
        <v>2112</v>
      </c>
      <c r="F18">
        <f t="shared" si="3"/>
        <v>264</v>
      </c>
    </row>
    <row r="19" spans="1:6" ht="12.75">
      <c r="A19">
        <v>13</v>
      </c>
      <c r="B19">
        <f t="shared" si="0"/>
        <v>624</v>
      </c>
      <c r="C19">
        <f t="shared" si="2"/>
        <v>78</v>
      </c>
      <c r="D19">
        <v>45</v>
      </c>
      <c r="E19">
        <f t="shared" si="1"/>
        <v>2160</v>
      </c>
      <c r="F19">
        <f t="shared" si="3"/>
        <v>270</v>
      </c>
    </row>
    <row r="20" spans="1:6" ht="12.75">
      <c r="A20">
        <v>14</v>
      </c>
      <c r="B20">
        <f t="shared" si="0"/>
        <v>672</v>
      </c>
      <c r="C20">
        <f t="shared" si="2"/>
        <v>84</v>
      </c>
      <c r="D20">
        <v>46</v>
      </c>
      <c r="E20">
        <f t="shared" si="1"/>
        <v>2208</v>
      </c>
      <c r="F20">
        <f t="shared" si="3"/>
        <v>276</v>
      </c>
    </row>
    <row r="21" spans="1:6" ht="12.75">
      <c r="A21">
        <v>15</v>
      </c>
      <c r="B21">
        <f t="shared" si="0"/>
        <v>720</v>
      </c>
      <c r="C21">
        <f t="shared" si="2"/>
        <v>90</v>
      </c>
      <c r="D21">
        <v>48</v>
      </c>
      <c r="E21">
        <f t="shared" si="1"/>
        <v>2304</v>
      </c>
      <c r="F21">
        <f t="shared" si="3"/>
        <v>288</v>
      </c>
    </row>
    <row r="22" spans="1:3" ht="12.75">
      <c r="A22">
        <v>16</v>
      </c>
      <c r="B22">
        <f t="shared" si="0"/>
        <v>768</v>
      </c>
      <c r="C22">
        <f t="shared" si="2"/>
        <v>96</v>
      </c>
    </row>
    <row r="23" spans="1:3" ht="12.75">
      <c r="A23">
        <v>17</v>
      </c>
      <c r="B23">
        <f t="shared" si="0"/>
        <v>816</v>
      </c>
      <c r="C23">
        <f t="shared" si="2"/>
        <v>102</v>
      </c>
    </row>
    <row r="24" spans="1:3" ht="12.75">
      <c r="A24">
        <v>18</v>
      </c>
      <c r="B24">
        <f t="shared" si="0"/>
        <v>864</v>
      </c>
      <c r="C24">
        <f t="shared" si="2"/>
        <v>108</v>
      </c>
    </row>
    <row r="25" spans="1:3" ht="12.75">
      <c r="A25">
        <v>19</v>
      </c>
      <c r="B25">
        <f t="shared" si="0"/>
        <v>912</v>
      </c>
      <c r="C25">
        <f t="shared" si="2"/>
        <v>114</v>
      </c>
    </row>
    <row r="26" spans="1:3" ht="12.75">
      <c r="A26">
        <v>20</v>
      </c>
      <c r="B26">
        <f t="shared" si="0"/>
        <v>960</v>
      </c>
      <c r="C26">
        <f t="shared" si="2"/>
        <v>120</v>
      </c>
    </row>
    <row r="27" spans="1:3" ht="12.75">
      <c r="A27">
        <v>21</v>
      </c>
      <c r="B27">
        <f t="shared" si="0"/>
        <v>1008</v>
      </c>
      <c r="C27">
        <f t="shared" si="2"/>
        <v>126</v>
      </c>
    </row>
    <row r="28" spans="1:3" ht="12.75">
      <c r="A28">
        <v>22</v>
      </c>
      <c r="B28">
        <f t="shared" si="0"/>
        <v>1056</v>
      </c>
      <c r="C28">
        <f t="shared" si="2"/>
        <v>132</v>
      </c>
    </row>
    <row r="29" spans="1:3" ht="12.75">
      <c r="A29">
        <v>23</v>
      </c>
      <c r="B29">
        <f t="shared" si="0"/>
        <v>1104</v>
      </c>
      <c r="C29">
        <f t="shared" si="2"/>
        <v>138</v>
      </c>
    </row>
    <row r="30" spans="1:3" ht="12.75">
      <c r="A30">
        <v>24</v>
      </c>
      <c r="B30">
        <f t="shared" si="0"/>
        <v>1152</v>
      </c>
      <c r="C30">
        <f t="shared" si="2"/>
        <v>144</v>
      </c>
    </row>
    <row r="31" spans="1:3" ht="12.75">
      <c r="A31">
        <v>25</v>
      </c>
      <c r="B31">
        <f t="shared" si="0"/>
        <v>1200</v>
      </c>
      <c r="C31">
        <f t="shared" si="2"/>
        <v>150</v>
      </c>
    </row>
    <row r="32" spans="1:3" ht="12.75">
      <c r="A32">
        <v>26</v>
      </c>
      <c r="B32">
        <f t="shared" si="0"/>
        <v>1248</v>
      </c>
      <c r="C32">
        <f t="shared" si="2"/>
        <v>156</v>
      </c>
    </row>
    <row r="33" spans="1:3" ht="12.75">
      <c r="A33">
        <v>27</v>
      </c>
      <c r="B33">
        <f t="shared" si="0"/>
        <v>1296</v>
      </c>
      <c r="C33">
        <f t="shared" si="2"/>
        <v>162</v>
      </c>
    </row>
    <row r="35" spans="1:3" ht="12.75">
      <c r="A35" s="2" t="s">
        <v>33</v>
      </c>
      <c r="B35" s="2"/>
      <c r="C35" s="2"/>
    </row>
    <row r="37" spans="2:3" ht="12.75">
      <c r="B37">
        <f>C37*8</f>
        <v>2880</v>
      </c>
      <c r="C37">
        <v>360</v>
      </c>
    </row>
    <row r="38" spans="2:3" ht="12.75">
      <c r="B38">
        <f>C38*8</f>
        <v>3840</v>
      </c>
      <c r="C38">
        <v>480</v>
      </c>
    </row>
    <row r="39" spans="2:3" ht="12.75">
      <c r="B39">
        <f>C39*8</f>
        <v>4800</v>
      </c>
      <c r="C39">
        <v>600</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Labs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Benko</dc:creator>
  <cp:keywords/>
  <dc:description/>
  <cp:lastModifiedBy>wk3c</cp:lastModifiedBy>
  <cp:lastPrinted>2006-11-16T20:03:10Z</cp:lastPrinted>
  <dcterms:created xsi:type="dcterms:W3CDTF">2006-11-15T05:30:30Z</dcterms:created>
  <dcterms:modified xsi:type="dcterms:W3CDTF">2007-04-29T13:56:51Z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