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<sst xmlns="http://schemas.openxmlformats.org/spreadsheetml/2006/main" count="28" uniqueCount="22">
  <si>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Probability of exactly 4 errors in a packet</t>
  </si>
  <si>
    <t>Packet length in bits</t>
  </si>
  <si>
    <t>Probability of no errors in a packet</t>
  </si>
  <si>
    <t>Probability of exactly 1 error in a packet</t>
  </si>
  <si>
    <t>Probability of exactly 2 errors in a packet</t>
  </si>
  <si>
    <t>Probability of exactly 3 errors in a packet</t>
  </si>
  <si>
    <t>Data Rate (in bits/s)</t>
  </si>
  <si>
    <t>Bit Error probability (BER)</t>
  </si>
  <si>
    <t>Probability of exactly 4 bit errors in a packet</t>
  </si>
  <si>
    <t>Probability of exactly 5 errors in a packet</t>
  </si>
  <si>
    <t>Probability of two 2bit burst errors in a packet, assuming probability of a burst is 1 in 100.</t>
  </si>
  <si>
    <t>related MTTFPA (Years)</t>
  </si>
  <si>
    <t>related MTTFPA * 2^32 (Years)</t>
  </si>
  <si>
    <t>related MTTFPA * 2^32 * 2^8 (Years)</t>
  </si>
  <si>
    <t>related MTTFPA * 2^32 * 2^16 (Years)</t>
  </si>
  <si>
    <t>related MTTFPA (Days)</t>
  </si>
  <si>
    <t>Probability of &gt;3 errors in a packet, using subtractive method (per Walker_1_0300)</t>
  </si>
  <si>
    <t>Probability of 2 bit error propagation</t>
  </si>
  <si>
    <t>Probability of 4 bit error propagation</t>
  </si>
  <si>
    <t>Probability of 1 bit error in a packet, that is extended into a 4 or greater bit burst</t>
  </si>
  <si>
    <t>Probability of 2 bit errors in a packet, one of which is extended into a 3 or greater bit burst</t>
  </si>
  <si>
    <t>Probability of 3 bit error propagation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</si>
</sst>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00000000000000000000000E+00"/>
    <numFmt numFmtId="165" formatCode="0.00000"/>
    <numFmt numFmtId="166" formatCode="0.0000"/>
    <numFmt numFmtId="167" formatCode="0.0000E+00"/>
    <numFmt numFmtId="168" formatCode="&quot;£&quot;#,##0.0000"/>
    <numFmt numFmtId="169" formatCode="0.00000E+00"/>
    <numFmt numFmtId="170" formatCode="0.000000000000E+00"/>
    <numFmt numFmtId="171" formatCode="0.E+00"/>
  </numFmts>
  <fonts count="5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0" fillId="0" borderId="0" xfId="0" applyNumberFormat="1" applyAlignment="1">
      <alignment/>
    </xf>
    <xf numFmtId="16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/>
    </xf>
    <xf numFmtId="11" fontId="0" fillId="0" borderId="0" xfId="0" applyNumberFormat="1" applyAlignment="1">
      <alignment/>
    </xf>
    <xf numFmtId="0" fontId="0" fillId="0" borderId="1" xfId="0" applyBorder="1" applyAlignment="1">
      <alignment/>
    </xf>
    <xf numFmtId="169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171" fontId="0" fillId="0" borderId="4" xfId="0" applyNumberFormat="1" applyBorder="1" applyAlignment="1">
      <alignment/>
    </xf>
    <xf numFmtId="1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11" fontId="0" fillId="0" borderId="4" xfId="0" applyNumberFormat="1" applyBorder="1" applyAlignment="1">
      <alignment/>
    </xf>
    <xf numFmtId="11" fontId="0" fillId="0" borderId="6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9">
      <selection activeCell="B5" sqref="B5"/>
    </sheetView>
  </sheetViews>
  <sheetFormatPr defaultColWidth="9.140625" defaultRowHeight="12.75"/>
  <cols>
    <col min="1" max="1" width="38.7109375" style="0" customWidth="1"/>
    <col min="2" max="2" width="12.8515625" style="2" customWidth="1"/>
    <col min="3" max="3" width="21.8515625" style="5" customWidth="1"/>
    <col min="4" max="4" width="6.28125" style="5" customWidth="1"/>
    <col min="5" max="5" width="21.8515625" style="5" customWidth="1"/>
    <col min="6" max="6" width="19.28125" style="0" bestFit="1" customWidth="1"/>
  </cols>
  <sheetData>
    <row r="1" spans="1:2" ht="12.75">
      <c r="A1" s="8" t="s">
        <v>6</v>
      </c>
      <c r="B1" s="9">
        <v>10312500000</v>
      </c>
    </row>
    <row r="2" spans="1:2" ht="12.75">
      <c r="A2" s="10" t="s">
        <v>7</v>
      </c>
      <c r="B2" s="11">
        <v>1E-12</v>
      </c>
    </row>
    <row r="3" spans="1:2" ht="12.75">
      <c r="A3" s="10" t="s">
        <v>1</v>
      </c>
      <c r="B3" s="12">
        <v>12648</v>
      </c>
    </row>
    <row r="4" spans="1:2" ht="12.75">
      <c r="A4" s="10" t="s">
        <v>17</v>
      </c>
      <c r="B4" s="14">
        <v>0.01</v>
      </c>
    </row>
    <row r="5" spans="1:2" ht="12.75">
      <c r="A5" s="10" t="s">
        <v>21</v>
      </c>
      <c r="B5" s="14">
        <v>0.00362</v>
      </c>
    </row>
    <row r="6" spans="1:2" ht="13.5" thickBot="1">
      <c r="A6" s="13" t="s">
        <v>18</v>
      </c>
      <c r="B6" s="15">
        <v>0.001</v>
      </c>
    </row>
    <row r="7" spans="1:2" ht="12.75">
      <c r="A7" s="1"/>
      <c r="B7" s="3"/>
    </row>
    <row r="9" spans="1:3" ht="12.75">
      <c r="A9" t="s">
        <v>2</v>
      </c>
      <c r="C9" s="5">
        <f>POWER(1-$B$2,$B$3)</f>
        <v>0.9999999873522798</v>
      </c>
    </row>
    <row r="10" spans="1:3" ht="12.75">
      <c r="A10" t="s">
        <v>3</v>
      </c>
      <c r="C10" s="5">
        <f>POWER(1-$B$2,$B$3-1)*$B$2*$B$3</f>
        <v>1.2647999840044283E-08</v>
      </c>
    </row>
    <row r="11" spans="1:3" ht="12.75">
      <c r="A11" t="s">
        <v>4</v>
      </c>
      <c r="C11" s="5">
        <f>POWER(1-$B$2,$B$3-2)*POWER($B$2,2)*$B$3*($B$3-1)/2</f>
        <v>7.997962698859999E-17</v>
      </c>
    </row>
    <row r="12" spans="1:3" ht="12.75">
      <c r="A12" t="s">
        <v>5</v>
      </c>
      <c r="C12" s="5">
        <f>POWER(1-$B$2,$B$3-3)*POWER($B$2,3)*$B$3*($B$3-1)*($B$3-2)/6</f>
        <v>3.3714078763294895E-25</v>
      </c>
    </row>
    <row r="14" spans="1:5" ht="25.5">
      <c r="A14" s="4" t="s">
        <v>16</v>
      </c>
      <c r="C14" s="6">
        <f>1-$C$9-$C$10-$C$11-$C$12</f>
        <v>-2.7971554000750144E-13</v>
      </c>
      <c r="D14" s="6"/>
      <c r="E14" s="6"/>
    </row>
    <row r="16" spans="1:3" ht="12.75">
      <c r="A16" t="s">
        <v>0</v>
      </c>
      <c r="C16" s="5">
        <f>POWER(1-$B$2,$B$3-4)*POWER($B$2,4)*$B$3*($B$3-1)*($B$3-2)*($B$3-3)/24</f>
        <v>1.0657863149057256E-33</v>
      </c>
    </row>
    <row r="17" spans="1:3" ht="12.75">
      <c r="A17" t="s">
        <v>9</v>
      </c>
      <c r="C17" s="5">
        <f>POWER(1-$B$2,$B$3-5)*POWER($B$2,5)*$B$3*($B$3-1)*($B$3-2)*($B$3-3)*($B$3-4)/120</f>
        <v>2.695160433136294E-42</v>
      </c>
    </row>
    <row r="19" spans="1:3" ht="12.75">
      <c r="A19" t="s">
        <v>8</v>
      </c>
      <c r="C19" s="7">
        <f>C16</f>
        <v>1.0657863149057256E-33</v>
      </c>
    </row>
    <row r="20" spans="1:3" ht="12.75">
      <c r="A20" t="s">
        <v>11</v>
      </c>
      <c r="C20" s="7">
        <f>1/(C19*31556926*$B$1/$B$3)</f>
        <v>3.646641453189111E+19</v>
      </c>
    </row>
    <row r="21" spans="1:3" ht="38.25">
      <c r="A21" s="4" t="s">
        <v>10</v>
      </c>
      <c r="C21" s="7">
        <f>C11*B4*B4</f>
        <v>7.99796269886E-21</v>
      </c>
    </row>
    <row r="22" spans="1:3" ht="12.75">
      <c r="A22" t="s">
        <v>11</v>
      </c>
      <c r="C22" s="7">
        <f>1/(C21*31556926*$B$1/$B$3)</f>
        <v>4859413.206229202</v>
      </c>
    </row>
    <row r="23" ht="12.75">
      <c r="C23" s="7"/>
    </row>
    <row r="24" spans="1:3" ht="25.5">
      <c r="A24" s="4" t="s">
        <v>19</v>
      </c>
      <c r="C24" s="7">
        <f>C10*B6</f>
        <v>1.2647999840044284E-11</v>
      </c>
    </row>
    <row r="25" spans="1:6" ht="12.75">
      <c r="A25" t="s">
        <v>11</v>
      </c>
      <c r="C25" s="7">
        <f>1/(C24*31556926*$B$1/$B$3)</f>
        <v>0.0030728499409621076</v>
      </c>
      <c r="E25" t="s">
        <v>15</v>
      </c>
      <c r="F25" s="7">
        <f>C25*364</f>
        <v>1.1185173785102072</v>
      </c>
    </row>
    <row r="26" spans="1:3" ht="12.75">
      <c r="A26" t="s">
        <v>12</v>
      </c>
      <c r="C26" s="7">
        <f>C25*POWER(2,32)</f>
        <v>13197790.001947783</v>
      </c>
    </row>
    <row r="27" spans="1:3" ht="12.75">
      <c r="A27" t="s">
        <v>13</v>
      </c>
      <c r="C27" s="7">
        <f>C25*POWER(2,40)</f>
        <v>3378634240.4986324</v>
      </c>
    </row>
    <row r="28" spans="1:3" ht="12.75">
      <c r="A28" t="s">
        <v>14</v>
      </c>
      <c r="C28" s="7">
        <f>C25*POWER(2,48)</f>
        <v>864930365567.6499</v>
      </c>
    </row>
    <row r="30" ht="12.75">
      <c r="C30" s="7"/>
    </row>
    <row r="31" spans="1:3" ht="38.25">
      <c r="A31" s="4" t="s">
        <v>20</v>
      </c>
      <c r="C31" s="7">
        <f>C11*2*B5</f>
        <v>5.790524993974639E-19</v>
      </c>
    </row>
    <row r="32" spans="1:6" ht="12.75">
      <c r="A32" t="s">
        <v>11</v>
      </c>
      <c r="C32" s="7">
        <f>1/(C31*31556926*$B$1/$B$3)</f>
        <v>67118.96693686742</v>
      </c>
      <c r="E32"/>
      <c r="F32" s="7"/>
    </row>
    <row r="33" spans="1:3" ht="12.75">
      <c r="A33" t="s">
        <v>12</v>
      </c>
      <c r="C33" s="7">
        <f>C32*POWER(2,32)</f>
        <v>288273767935150.9</v>
      </c>
    </row>
    <row r="34" spans="1:3" ht="12.75">
      <c r="A34" t="s">
        <v>13</v>
      </c>
      <c r="C34" s="7">
        <f>C32*POWER(2,40)</f>
        <v>73798084591398620</v>
      </c>
    </row>
    <row r="35" spans="1:3" ht="12.75">
      <c r="A35" t="s">
        <v>14</v>
      </c>
      <c r="C35" s="7">
        <f>C32*POWER(2,48)</f>
        <v>1.8892309655398048E+19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Instruments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Szczepanek</dc:creator>
  <cp:keywords/>
  <dc:description/>
  <cp:lastModifiedBy>Andre Szczepanek</cp:lastModifiedBy>
  <dcterms:created xsi:type="dcterms:W3CDTF">2005-10-10T11:55:30Z</dcterms:created>
  <dcterms:modified xsi:type="dcterms:W3CDTF">2005-11-15T01:14:51Z</dcterms:modified>
  <cp:category/>
  <cp:version/>
  <cp:contentType/>
  <cp:contentStatus/>
</cp:coreProperties>
</file>