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255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<sst xmlns="http://schemas.openxmlformats.org/spreadsheetml/2006/main" count="72" uniqueCount="30">
  <si>
    <t>Vpse</t>
  </si>
  <si>
    <t>Rc</t>
  </si>
  <si>
    <t>Ppd_Class</t>
  </si>
  <si>
    <t>Source</t>
  </si>
  <si>
    <t>Name</t>
  </si>
  <si>
    <t>Units</t>
  </si>
  <si>
    <t>W (DC/RMS)</t>
  </si>
  <si>
    <t>W peak</t>
  </si>
  <si>
    <t>OHMS</t>
  </si>
  <si>
    <t>Vdc</t>
  </si>
  <si>
    <t xml:space="preserve">Ipeak/Iavg </t>
  </si>
  <si>
    <t>Ppeak/Pavg</t>
  </si>
  <si>
    <t>Class 0,3</t>
  </si>
  <si>
    <t>Class1</t>
  </si>
  <si>
    <t>Class 2</t>
  </si>
  <si>
    <t>Class 4</t>
  </si>
  <si>
    <t>Class</t>
  </si>
  <si>
    <t>Ppd</t>
  </si>
  <si>
    <t>0,3</t>
  </si>
  <si>
    <t>Table
 33-10</t>
  </si>
  <si>
    <t>Table 
33-12</t>
  </si>
  <si>
    <t>Ki</t>
  </si>
  <si>
    <t>Kp</t>
  </si>
  <si>
    <t>Iport</t>
  </si>
  <si>
    <t>avg</t>
  </si>
  <si>
    <t>peak</t>
  </si>
  <si>
    <t xml:space="preserve">Vpd </t>
  </si>
  <si>
    <t>at Ipeak</t>
  </si>
  <si>
    <t>For any power level and PSE voltage.</t>
  </si>
  <si>
    <t>For max power level and minimum PSE voltage.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</si>
</sst>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Sheet1!$H$22</c:f>
              <c:strCache>
                <c:ptCount val="1"/>
                <c:pt idx="0">
                  <c:v>Ki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Sheet1!$J$23:$J$30</c:f>
              <c:numCache/>
            </c:numRef>
          </c:cat>
          <c:val>
            <c:numRef>
              <c:f>Sheet1!$H$23:$H$30</c:f>
              <c:numCache/>
            </c:numRef>
          </c:val>
          <c:smooth val="0"/>
        </c:ser>
        <c:ser>
          <c:idx val="1"/>
          <c:order val="1"/>
          <c:tx>
            <c:strRef>
              <c:f>Sheet1!$I$22</c:f>
              <c:strCache>
                <c:ptCount val="1"/>
                <c:pt idx="0">
                  <c:v>Kp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Sheet1!$I$23:$I$30</c:f>
              <c:numCache/>
            </c:numRef>
          </c:val>
          <c:smooth val="0"/>
        </c:ser>
        <c:axId val="19844026"/>
        <c:axId val="44378507"/>
      </c:lineChart>
      <c:catAx>
        <c:axId val="19844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Ppd[Watts]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78507"/>
        <c:crosses val="autoZero"/>
        <c:auto val="1"/>
        <c:lblOffset val="100"/>
        <c:noMultiLvlLbl val="0"/>
      </c:catAx>
      <c:valAx>
        <c:axId val="4437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440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152400</xdr:rowOff>
    </xdr:from>
    <xdr:to>
      <xdr:col>6</xdr:col>
      <xdr:colOff>742950</xdr:colOff>
      <xdr:row>36</xdr:row>
      <xdr:rowOff>0</xdr:rowOff>
    </xdr:to>
    <xdr:graphicFrame>
      <xdr:nvGraphicFramePr>
        <xdr:cNvPr id="1" name="Chart 6"/>
        <xdr:cNvGraphicFramePr/>
      </xdr:nvGraphicFramePr>
      <xdr:xfrm>
        <a:off x="9525" y="3848100"/>
        <a:ext cx="3924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rightToLeft="1" tabSelected="1" workbookViewId="0" topLeftCell="A1">
      <selection activeCell="P13" sqref="P13"/>
    </sheetView>
  </sheetViews>
  <sheetFormatPr defaultColWidth="9.140625" defaultRowHeight="12.75"/>
  <cols>
    <col min="1" max="1" width="5.8515625" style="2" customWidth="1"/>
    <col min="2" max="2" width="6.57421875" style="2" customWidth="1"/>
    <col min="3" max="3" width="9.421875" style="2" customWidth="1"/>
    <col min="4" max="4" width="11.421875" style="2" customWidth="1"/>
    <col min="5" max="5" width="6.8515625" style="2" customWidth="1"/>
    <col min="6" max="6" width="7.7109375" style="2" customWidth="1"/>
    <col min="7" max="7" width="11.8515625" style="2" customWidth="1"/>
    <col min="8" max="8" width="9.28125" style="2" customWidth="1"/>
    <col min="9" max="9" width="10.28125" style="2" customWidth="1"/>
    <col min="10" max="10" width="11.57421875" style="2" customWidth="1"/>
    <col min="11" max="11" width="9.57421875" style="2" customWidth="1"/>
    <col min="12" max="12" width="7.28125" style="2" customWidth="1"/>
    <col min="13" max="13" width="5.8515625" style="2" customWidth="1"/>
    <col min="14" max="15" width="5.57421875" style="0" bestFit="1" customWidth="1"/>
    <col min="16" max="16" width="6.57421875" style="0" bestFit="1" customWidth="1"/>
    <col min="17" max="17" width="5.7109375" style="0" bestFit="1" customWidth="1"/>
  </cols>
  <sheetData>
    <row r="1" ht="23.25">
      <c r="H1" s="20" t="s">
        <v>29</v>
      </c>
    </row>
    <row r="2" ht="13.5" thickBot="1"/>
    <row r="3" spans="1:11" ht="26.25" thickBot="1">
      <c r="A3" s="1"/>
      <c r="B3" s="13"/>
      <c r="C3" s="16"/>
      <c r="D3" s="15"/>
      <c r="E3" s="14" t="s">
        <v>20</v>
      </c>
      <c r="F3" s="11" t="s">
        <v>20</v>
      </c>
      <c r="G3" s="11" t="s">
        <v>20</v>
      </c>
      <c r="H3" s="11" t="s">
        <v>20</v>
      </c>
      <c r="I3" s="3"/>
      <c r="J3" s="12" t="s">
        <v>19</v>
      </c>
      <c r="K3" s="1" t="s">
        <v>3</v>
      </c>
    </row>
    <row r="4" spans="1:11" ht="12.75">
      <c r="A4" s="1" t="s">
        <v>0</v>
      </c>
      <c r="B4" s="1" t="s">
        <v>1</v>
      </c>
      <c r="C4" s="4" t="s">
        <v>10</v>
      </c>
      <c r="D4" s="4" t="s">
        <v>11</v>
      </c>
      <c r="E4" s="1" t="s">
        <v>23</v>
      </c>
      <c r="F4" s="1" t="s">
        <v>23</v>
      </c>
      <c r="G4" s="1" t="s">
        <v>26</v>
      </c>
      <c r="H4" s="1" t="s">
        <v>26</v>
      </c>
      <c r="I4" s="1" t="s">
        <v>2</v>
      </c>
      <c r="J4" s="19" t="s">
        <v>2</v>
      </c>
      <c r="K4" s="1" t="s">
        <v>4</v>
      </c>
    </row>
    <row r="5" spans="1:11" ht="12.75">
      <c r="A5" s="1" t="s">
        <v>9</v>
      </c>
      <c r="B5" s="1" t="s">
        <v>8</v>
      </c>
      <c r="C5" s="10" t="s">
        <v>21</v>
      </c>
      <c r="D5" s="10" t="s">
        <v>22</v>
      </c>
      <c r="E5" s="1" t="s">
        <v>24</v>
      </c>
      <c r="F5" s="1" t="s">
        <v>25</v>
      </c>
      <c r="G5" s="1" t="s">
        <v>27</v>
      </c>
      <c r="H5" s="1" t="s">
        <v>24</v>
      </c>
      <c r="I5" s="1" t="s">
        <v>7</v>
      </c>
      <c r="J5" s="1" t="s">
        <v>6</v>
      </c>
      <c r="K5" s="1" t="s">
        <v>5</v>
      </c>
    </row>
    <row r="6" spans="1:12" ht="12.75">
      <c r="A6" s="5">
        <v>44</v>
      </c>
      <c r="B6" s="5">
        <v>20</v>
      </c>
      <c r="C6" s="8">
        <f>F6/E6</f>
        <v>1.3180999127814708</v>
      </c>
      <c r="D6" s="6">
        <f>I6/J6</f>
        <v>1.3</v>
      </c>
      <c r="E6" s="6">
        <f>(A6-H6)/B6</f>
        <v>0.091040139549645</v>
      </c>
      <c r="F6" s="5">
        <v>0.12</v>
      </c>
      <c r="G6" s="6">
        <f>A6-F6*B6</f>
        <v>41.6</v>
      </c>
      <c r="H6" s="6">
        <f>(A6+(A6^2-4*B6*J6)^0.5)/2</f>
        <v>42.1791972090071</v>
      </c>
      <c r="I6" s="6">
        <f>G6*F6</f>
        <v>4.992</v>
      </c>
      <c r="J6" s="5">
        <v>3.84</v>
      </c>
      <c r="K6" s="1" t="s">
        <v>13</v>
      </c>
      <c r="L6" s="17"/>
    </row>
    <row r="7" spans="1:12" ht="12.75">
      <c r="A7" s="5">
        <v>44</v>
      </c>
      <c r="B7" s="5">
        <v>20</v>
      </c>
      <c r="C7" s="8">
        <f>F7/E7</f>
        <v>1.3208385826614586</v>
      </c>
      <c r="D7" s="6">
        <f>I7/J7</f>
        <v>1.2878274268104775</v>
      </c>
      <c r="E7" s="6">
        <f>(A7-H7)/B7</f>
        <v>0.15898990441122257</v>
      </c>
      <c r="F7" s="5">
        <v>0.21</v>
      </c>
      <c r="G7" s="6">
        <f>A7-F7*B7</f>
        <v>39.8</v>
      </c>
      <c r="H7" s="6">
        <f>(A7+(A7^2-4*B7*J7)^0.5)/2</f>
        <v>40.82020191177555</v>
      </c>
      <c r="I7" s="6">
        <f>G7*F7</f>
        <v>8.357999999999999</v>
      </c>
      <c r="J7" s="5">
        <v>6.49</v>
      </c>
      <c r="K7" s="1" t="s">
        <v>14</v>
      </c>
      <c r="L7" s="17"/>
    </row>
    <row r="8" spans="1:12" ht="12.75">
      <c r="A8" s="5">
        <v>44</v>
      </c>
      <c r="B8" s="5">
        <v>20</v>
      </c>
      <c r="C8" s="8">
        <f>F8/E8</f>
        <v>1.142857142857143</v>
      </c>
      <c r="D8" s="6">
        <f>I8/J8</f>
        <v>1.111969111969112</v>
      </c>
      <c r="E8" s="8">
        <f>(A8-H8)/B8</f>
        <v>0.35</v>
      </c>
      <c r="F8" s="5">
        <v>0.4</v>
      </c>
      <c r="G8" s="8">
        <f>A8-F8*B8</f>
        <v>36</v>
      </c>
      <c r="H8" s="9">
        <f>(A8+(A8^2-4*B8*J8)^0.5)/2</f>
        <v>37</v>
      </c>
      <c r="I8" s="6">
        <f>G8*F8</f>
        <v>14.4</v>
      </c>
      <c r="J8" s="5">
        <v>12.95</v>
      </c>
      <c r="K8" s="1" t="s">
        <v>12</v>
      </c>
      <c r="L8" s="17"/>
    </row>
    <row r="9" spans="1:12" ht="12.75">
      <c r="A9" s="5">
        <v>50</v>
      </c>
      <c r="B9" s="5">
        <v>12.5</v>
      </c>
      <c r="C9" s="8">
        <f>F9/E9</f>
        <v>1.1430555555555555</v>
      </c>
      <c r="D9" s="6">
        <f>I9/J9</f>
        <v>1.1071608231707315</v>
      </c>
      <c r="E9" s="8">
        <v>0.72</v>
      </c>
      <c r="F9" s="8">
        <v>0.823</v>
      </c>
      <c r="G9" s="6">
        <f>A9-F9*B9</f>
        <v>39.7125</v>
      </c>
      <c r="H9" s="18">
        <f>(A9+(A9^2-4*B9*J9)^0.5)/2</f>
        <v>41</v>
      </c>
      <c r="I9" s="6">
        <f>G9*F9</f>
        <v>32.683387499999995</v>
      </c>
      <c r="J9" s="5">
        <f>A9*E9-B9*E9^2</f>
        <v>29.52</v>
      </c>
      <c r="K9" s="1" t="s">
        <v>15</v>
      </c>
      <c r="L9" s="17"/>
    </row>
    <row r="10" ht="12.75">
      <c r="H10" s="2">
        <f>29.52/0.72</f>
        <v>41</v>
      </c>
    </row>
    <row r="11" ht="22.5" customHeight="1">
      <c r="H11" s="20" t="s">
        <v>28</v>
      </c>
    </row>
    <row r="12" ht="13.5" thickBot="1"/>
    <row r="13" spans="1:11" ht="26.25" thickBot="1">
      <c r="A13" s="1"/>
      <c r="B13" s="13"/>
      <c r="C13" s="16"/>
      <c r="D13" s="15"/>
      <c r="E13" s="14" t="s">
        <v>20</v>
      </c>
      <c r="F13" s="11" t="s">
        <v>20</v>
      </c>
      <c r="G13" s="11" t="s">
        <v>20</v>
      </c>
      <c r="H13" s="11" t="s">
        <v>20</v>
      </c>
      <c r="I13" s="3"/>
      <c r="J13" s="12" t="s">
        <v>19</v>
      </c>
      <c r="K13" s="1" t="s">
        <v>3</v>
      </c>
    </row>
    <row r="14" spans="1:11" ht="12.75">
      <c r="A14" s="1" t="s">
        <v>0</v>
      </c>
      <c r="B14" s="1" t="s">
        <v>1</v>
      </c>
      <c r="C14" s="4" t="s">
        <v>10</v>
      </c>
      <c r="D14" s="4" t="s">
        <v>11</v>
      </c>
      <c r="E14" s="1" t="s">
        <v>23</v>
      </c>
      <c r="F14" s="1" t="s">
        <v>23</v>
      </c>
      <c r="G14" s="1" t="s">
        <v>26</v>
      </c>
      <c r="H14" s="1" t="s">
        <v>26</v>
      </c>
      <c r="I14" s="1" t="s">
        <v>2</v>
      </c>
      <c r="J14" s="19" t="s">
        <v>2</v>
      </c>
      <c r="K14" s="1" t="s">
        <v>4</v>
      </c>
    </row>
    <row r="15" spans="1:11" ht="12.75">
      <c r="A15" s="1" t="s">
        <v>9</v>
      </c>
      <c r="B15" s="1" t="s">
        <v>8</v>
      </c>
      <c r="C15" s="10" t="s">
        <v>21</v>
      </c>
      <c r="D15" s="10" t="s">
        <v>22</v>
      </c>
      <c r="E15" s="1" t="s">
        <v>24</v>
      </c>
      <c r="F15" s="1" t="s">
        <v>25</v>
      </c>
      <c r="G15" s="1" t="s">
        <v>27</v>
      </c>
      <c r="H15" s="1" t="s">
        <v>24</v>
      </c>
      <c r="I15" s="1" t="s">
        <v>7</v>
      </c>
      <c r="J15" s="1" t="s">
        <v>6</v>
      </c>
      <c r="K15" s="1" t="s">
        <v>5</v>
      </c>
    </row>
    <row r="16" spans="1:12" ht="12.75">
      <c r="A16" s="5">
        <v>44</v>
      </c>
      <c r="B16" s="5">
        <v>20</v>
      </c>
      <c r="C16" s="8">
        <f>C6</f>
        <v>1.3180999127814708</v>
      </c>
      <c r="D16" s="6">
        <f>I16/J16</f>
        <v>1.3000000000000003</v>
      </c>
      <c r="E16" s="6">
        <f>(A16-(A16^2-4*B16*J16)^0.5)/(2*B16)</f>
        <v>0.091040139549645</v>
      </c>
      <c r="F16" s="5">
        <f>C16*E16</f>
        <v>0.12000000000000001</v>
      </c>
      <c r="G16" s="6">
        <f>A16-F16*B16</f>
        <v>41.6</v>
      </c>
      <c r="H16" s="6">
        <f>(A16+(A16^2-4*B16*J16)^0.5)/2</f>
        <v>42.1791972090071</v>
      </c>
      <c r="I16" s="6">
        <f>G16*F16</f>
        <v>4.992000000000001</v>
      </c>
      <c r="J16" s="5">
        <v>3.84</v>
      </c>
      <c r="K16" s="1" t="s">
        <v>13</v>
      </c>
      <c r="L16" s="17"/>
    </row>
    <row r="17" spans="1:12" ht="12.75">
      <c r="A17" s="5">
        <v>44</v>
      </c>
      <c r="B17" s="5">
        <v>20</v>
      </c>
      <c r="C17" s="8">
        <f>C7</f>
        <v>1.3208385826614586</v>
      </c>
      <c r="D17" s="6">
        <f>I17/J17</f>
        <v>1.2878274268104775</v>
      </c>
      <c r="E17" s="6">
        <f>(A17-(A17^2-4*B17*J17)^0.5)/(2*B17)</f>
        <v>0.15898990441122257</v>
      </c>
      <c r="F17" s="5">
        <f>C17*E17</f>
        <v>0.21</v>
      </c>
      <c r="G17" s="6">
        <f>A17-F17*B17</f>
        <v>39.8</v>
      </c>
      <c r="H17" s="6">
        <f>(A17+(A17^2-4*B17*J17)^0.5)/2</f>
        <v>40.82020191177555</v>
      </c>
      <c r="I17" s="6">
        <f>G17*F17</f>
        <v>8.357999999999999</v>
      </c>
      <c r="J17" s="5">
        <v>6.49</v>
      </c>
      <c r="K17" s="1" t="s">
        <v>14</v>
      </c>
      <c r="L17" s="17"/>
    </row>
    <row r="18" spans="1:12" ht="12.75">
      <c r="A18" s="5">
        <v>44</v>
      </c>
      <c r="B18" s="5">
        <v>20</v>
      </c>
      <c r="C18" s="8">
        <f>C8</f>
        <v>1.142857142857143</v>
      </c>
      <c r="D18" s="6">
        <f>I18/J18</f>
        <v>1.111969111969112</v>
      </c>
      <c r="E18" s="8">
        <f>(A18-(A18^2-4*B18*J18)^0.5)/(2*B18)</f>
        <v>0.35</v>
      </c>
      <c r="F18" s="5">
        <f>C18*E18</f>
        <v>0.4</v>
      </c>
      <c r="G18" s="8">
        <f>A18-F18*B18</f>
        <v>36</v>
      </c>
      <c r="H18" s="8">
        <f>(A18+(A18^2-4*B18*J18)^0.5)/2</f>
        <v>37</v>
      </c>
      <c r="I18" s="6">
        <f>G18*F18</f>
        <v>14.4</v>
      </c>
      <c r="J18" s="5">
        <v>12.95</v>
      </c>
      <c r="K18" s="1" t="s">
        <v>12</v>
      </c>
      <c r="L18" s="17"/>
    </row>
    <row r="19" spans="1:12" ht="12.75">
      <c r="A19" s="5">
        <v>50</v>
      </c>
      <c r="B19" s="5">
        <v>12.5</v>
      </c>
      <c r="C19" s="8">
        <f>C9</f>
        <v>1.1430555555555555</v>
      </c>
      <c r="D19" s="6">
        <f>I19/J19</f>
        <v>1.1071608231707315</v>
      </c>
      <c r="E19" s="8">
        <f>(A19-(A19^2-4*B19*J19)^0.5)/(2*B19)</f>
        <v>0.72</v>
      </c>
      <c r="F19" s="5">
        <f>C19*E19</f>
        <v>0.823</v>
      </c>
      <c r="G19" s="6">
        <f>A19-F19*B19</f>
        <v>39.7125</v>
      </c>
      <c r="H19" s="6">
        <f>(A19+(A19^2-4*B19*J19)^0.5)/2</f>
        <v>41</v>
      </c>
      <c r="I19" s="6">
        <f>G19*F19</f>
        <v>32.683387499999995</v>
      </c>
      <c r="J19" s="5">
        <v>29.52</v>
      </c>
      <c r="K19" s="1" t="s">
        <v>15</v>
      </c>
      <c r="L19" s="17"/>
    </row>
    <row r="22" spans="8:11" ht="12.75">
      <c r="H22" s="10" t="s">
        <v>21</v>
      </c>
      <c r="I22" s="10" t="s">
        <v>22</v>
      </c>
      <c r="J22" s="10" t="s">
        <v>17</v>
      </c>
      <c r="K22" s="10" t="s">
        <v>16</v>
      </c>
    </row>
    <row r="23" spans="8:11" ht="12.75">
      <c r="H23" s="7">
        <f>C6</f>
        <v>1.3180999127814708</v>
      </c>
      <c r="I23" s="7">
        <f>D6</f>
        <v>1.3</v>
      </c>
      <c r="J23" s="7">
        <v>0.44</v>
      </c>
      <c r="K23" s="1">
        <v>1</v>
      </c>
    </row>
    <row r="24" spans="8:11" ht="12.75">
      <c r="H24" s="7">
        <f>C6</f>
        <v>1.3180999127814708</v>
      </c>
      <c r="I24" s="7">
        <f>D6</f>
        <v>1.3</v>
      </c>
      <c r="J24" s="7">
        <f>J6</f>
        <v>3.84</v>
      </c>
      <c r="K24" s="1">
        <v>1</v>
      </c>
    </row>
    <row r="25" spans="8:11" ht="12.75">
      <c r="H25" s="7">
        <f>C7</f>
        <v>1.3208385826614586</v>
      </c>
      <c r="I25" s="7">
        <f>D7</f>
        <v>1.2878274268104775</v>
      </c>
      <c r="J25" s="7">
        <v>3.841</v>
      </c>
      <c r="K25" s="1">
        <v>2</v>
      </c>
    </row>
    <row r="26" spans="8:11" ht="12.75">
      <c r="H26" s="7">
        <f>C7</f>
        <v>1.3208385826614586</v>
      </c>
      <c r="I26" s="7">
        <f>D7</f>
        <v>1.2878274268104775</v>
      </c>
      <c r="J26" s="7">
        <f>J7</f>
        <v>6.49</v>
      </c>
      <c r="K26" s="1">
        <v>2</v>
      </c>
    </row>
    <row r="27" spans="8:11" ht="12.75">
      <c r="H27" s="7">
        <f>C8</f>
        <v>1.142857142857143</v>
      </c>
      <c r="I27" s="7">
        <f>D8</f>
        <v>1.111969111969112</v>
      </c>
      <c r="J27" s="7">
        <v>6.491</v>
      </c>
      <c r="K27" s="1" t="s">
        <v>18</v>
      </c>
    </row>
    <row r="28" spans="8:11" ht="12.75">
      <c r="H28" s="7">
        <f>C8</f>
        <v>1.142857142857143</v>
      </c>
      <c r="I28" s="7">
        <f>D8</f>
        <v>1.111969111969112</v>
      </c>
      <c r="J28" s="7">
        <v>12.95</v>
      </c>
      <c r="K28" s="1" t="s">
        <v>18</v>
      </c>
    </row>
    <row r="29" spans="8:11" ht="12.75">
      <c r="H29" s="7">
        <f>C9</f>
        <v>1.1430555555555555</v>
      </c>
      <c r="I29" s="7">
        <f>D9</f>
        <v>1.1071608231707315</v>
      </c>
      <c r="J29" s="7">
        <v>12.951</v>
      </c>
      <c r="K29" s="1">
        <v>4</v>
      </c>
    </row>
    <row r="30" spans="8:11" ht="12.75">
      <c r="H30" s="7">
        <f>C9</f>
        <v>1.1430555555555555</v>
      </c>
      <c r="I30" s="7">
        <f>D9</f>
        <v>1.1071608231707315</v>
      </c>
      <c r="J30" s="7">
        <v>29.5</v>
      </c>
      <c r="K30" s="1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ydarshan</dc:creator>
  <cp:keywords/>
  <dc:description/>
  <cp:lastModifiedBy>ydarshan</cp:lastModifiedBy>
  <dcterms:created xsi:type="dcterms:W3CDTF">2007-10-11T10:50:54Z</dcterms:created>
  <dcterms:modified xsi:type="dcterms:W3CDTF">2007-10-18T09:39:33Z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