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00" activeTab="0"/>
  </bookViews>
  <sheets>
    <sheet name="Agenda-A-1" sheetId="1" r:id="rId1"/>
    <sheet name="AudioVisual" sheetId="2" r:id="rId2"/>
  </sheets>
  <definedNames>
    <definedName name="all">#REF!</definedName>
    <definedName name="circular">#REF!</definedName>
    <definedName name="_xlnm.Print_Area" localSheetId="0">'Agenda-A-1'!$A$1:$G$284</definedName>
    <definedName name="_xlnm.Print_Titles" localSheetId="1">'AudioVisual'!$1:$2</definedName>
    <definedName name="Z_E764EE67_CA44_4B34_823D_893379A920B1_.wvu.Cols" localSheetId="0" hidden="1">'Agenda-A-1'!$H:$H</definedName>
    <definedName name="Z_E764EE67_CA44_4B34_823D_893379A920B1_.wvu.Cols" localSheetId="1" hidden="1">'AudioVisual'!$T:$U</definedName>
    <definedName name="Z_E764EE67_CA44_4B34_823D_893379A920B1_.wvu.FilterData" localSheetId="0" hidden="1">'Agenda-A-1'!$C$3:$C$346</definedName>
    <definedName name="Z_E764EE67_CA44_4B34_823D_893379A920B1_.wvu.PrintArea" localSheetId="0" hidden="1">'Agenda-A-1'!$A$3:$G$284</definedName>
    <definedName name="Z_E764EE67_CA44_4B34_823D_893379A920B1_.wvu.PrintArea" localSheetId="1" hidden="1">'AudioVisual'!$A$1:$T$179</definedName>
    <definedName name="Z_E764EE67_CA44_4B34_823D_893379A920B1_.wvu.PrintTitles" localSheetId="1" hidden="1">'AudioVisual'!$1:$2</definedName>
    <definedName name="Z_E764EE67_CA44_4B34_823D_893379A920B1_.wvu.Rows" localSheetId="0" hidden="1">'Agenda-A-1'!$10:$12,'Agenda-A-1'!$20:$20,'Agenda-A-1'!#REF!</definedName>
    <definedName name="Z_F37DB0C0_D2D7_11D5_950B_0030AB07C715_.wvu.Cols" localSheetId="0" hidden="1">'Agenda-A-1'!$H:$H</definedName>
    <definedName name="Z_F37DB0C0_D2D7_11D5_950B_0030AB07C715_.wvu.Cols" localSheetId="1" hidden="1">'AudioVisual'!$T:$U</definedName>
    <definedName name="Z_F37DB0C0_D2D7_11D5_950B_0030AB07C715_.wvu.FilterData" localSheetId="0" hidden="1">'Agenda-A-1'!$C$3:$C$346</definedName>
    <definedName name="Z_F37DB0C0_D2D7_11D5_950B_0030AB07C715_.wvu.PrintArea" localSheetId="0" hidden="1">'Agenda-A-1'!$A$3:$G$284</definedName>
    <definedName name="Z_F37DB0C0_D2D7_11D5_950B_0030AB07C715_.wvu.PrintTitles" localSheetId="1" hidden="1">'AudioVisual'!$1:$2</definedName>
  </definedNames>
  <calcPr fullCalcOnLoad="1"/>
</workbook>
</file>

<file path=xl/sharedStrings.xml><?xml version="1.0" encoding="utf-8"?>
<sst xmlns="http://schemas.openxmlformats.org/spreadsheetml/2006/main" count="654" uniqueCount="282">
  <si>
    <t>7-8:30p</t>
  </si>
  <si>
    <t xml:space="preserve">802.16  WirelessMAN WG Closing Plenary </t>
  </si>
  <si>
    <t>FC   =   Flipchart with Markers</t>
  </si>
  <si>
    <t>Time:</t>
  </si>
  <si>
    <t>Style: </t>
  </si>
  <si>
    <t>Room:   </t>
  </si>
  <si>
    <t>1-6p</t>
  </si>
  <si>
    <t>802.17  RPR (Alliance)</t>
  </si>
  <si>
    <t>802.11/.15  Joint Leadership Meeting</t>
  </si>
  <si>
    <t>802.15  Advisory Committee Meeting</t>
  </si>
  <si>
    <t>802.11  WG Chair’s Meeting</t>
  </si>
  <si>
    <t>8-10:30a</t>
  </si>
  <si>
    <t>802.0    Executive Committee</t>
  </si>
  <si>
    <t>11a-12n</t>
  </si>
  <si>
    <t>IEEE 802 Opening Plenary</t>
  </si>
  <si>
    <t>1-5p</t>
  </si>
  <si>
    <t>1-10p</t>
  </si>
  <si>
    <t>802.0    Executive Sub-Committees</t>
  </si>
  <si>
    <t>802.11  TGG</t>
  </si>
  <si>
    <t>802.15  TG1</t>
  </si>
  <si>
    <t>802.15  TG3</t>
  </si>
  <si>
    <t>802.15  TG4</t>
  </si>
  <si>
    <t>3:30-9:30p</t>
  </si>
  <si>
    <t>802.11  TGH</t>
  </si>
  <si>
    <t>802.11  TGE (QoS)</t>
  </si>
  <si>
    <t>8-9:30p</t>
  </si>
  <si>
    <t>8a-5:30p</t>
  </si>
  <si>
    <t>802.15  TG2</t>
  </si>
  <si>
    <t>802.11/802.15  PC</t>
  </si>
  <si>
    <t>802.11  TGF</t>
  </si>
  <si>
    <t>802.11  TGI (SEC)</t>
  </si>
  <si>
    <t>1-5:30p</t>
  </si>
  <si>
    <t>802.11  WLAN Full Working Group</t>
  </si>
  <si>
    <t>802.15  WPAN Full Working Group</t>
  </si>
  <si>
    <t>6:30-9p</t>
  </si>
  <si>
    <t>802  Social Reception</t>
  </si>
  <si>
    <t>1-9:30p</t>
  </si>
  <si>
    <t>8-9a</t>
  </si>
  <si>
    <t>802.15  WPAN Closing Plenary</t>
  </si>
  <si>
    <t>802.11  WLAN Closing Plenary</t>
  </si>
  <si>
    <t>802.17  RPR Closing Plenary</t>
  </si>
  <si>
    <t>9:30a-12n</t>
  </si>
  <si>
    <t>Date:</t>
  </si>
  <si>
    <t>Tax</t>
  </si>
  <si>
    <t xml:space="preserve"> </t>
  </si>
  <si>
    <t>No. of </t>
  </si>
  <si>
    <t>Meeting </t>
  </si>
  <si>
    <t xml:space="preserve">Group:                                                          </t>
  </si>
  <si>
    <t>People:</t>
  </si>
  <si>
    <t>Sun</t>
  </si>
  <si>
    <t>4:30-5:30p</t>
  </si>
  <si>
    <t>6:30-9:30p</t>
  </si>
  <si>
    <t>Mon</t>
  </si>
  <si>
    <t>8-10a</t>
  </si>
  <si>
    <t>10:30a-12n</t>
  </si>
  <si>
    <t>1-3p</t>
  </si>
  <si>
    <t>802.16  WirelessMAN WG Opening Plenary</t>
  </si>
  <si>
    <t>3:30-5:30p</t>
  </si>
  <si>
    <t>Tues</t>
  </si>
  <si>
    <t>Wed</t>
  </si>
  <si>
    <t>Thurs</t>
  </si>
  <si>
    <t>7-8a</t>
  </si>
  <si>
    <t>Fri</t>
  </si>
  <si>
    <t>8a-12n</t>
  </si>
  <si>
    <t>Types of Equipment Required:</t>
  </si>
  <si>
    <t>Room Set-Ups:</t>
  </si>
  <si>
    <t>Date &amp; Room</t>
  </si>
  <si>
    <t>Style</t>
  </si>
  <si>
    <t xml:space="preserve">LCD Screen Projector </t>
  </si>
  <si>
    <t>Overhead</t>
  </si>
  <si>
    <t>Screen</t>
  </si>
  <si>
    <t>Microphones - N/C for 50+ rooms</t>
  </si>
  <si>
    <t>Head Tble</t>
  </si>
  <si>
    <t>Speaker Phone</t>
  </si>
  <si>
    <t>Flip Chart</t>
  </si>
  <si>
    <t># of people</t>
  </si>
  <si>
    <t># of Power Strips</t>
  </si>
  <si>
    <t>6X6</t>
  </si>
  <si>
    <t>8X8</t>
  </si>
  <si>
    <t>10x10</t>
  </si>
  <si>
    <t>floor/table</t>
  </si>
  <si>
    <t>Price First Day</t>
  </si>
  <si>
    <t>Price Add. Days</t>
  </si>
  <si>
    <t>TOTAL</t>
  </si>
  <si>
    <t>Est. Equipment Total</t>
  </si>
  <si>
    <t>Labour Surcharge</t>
  </si>
  <si>
    <t>EST. GRAND TOTAL</t>
  </si>
  <si>
    <t>`</t>
  </si>
  <si>
    <t>6:30-8p</t>
  </si>
  <si>
    <t>8a-6p</t>
  </si>
  <si>
    <t>7-10p</t>
  </si>
  <si>
    <t>Name of Group First Using Meeting Space</t>
  </si>
  <si>
    <t>See special set up.</t>
  </si>
  <si>
    <t>mixer</t>
  </si>
  <si>
    <t>Less Discount</t>
  </si>
  <si>
    <t>cable</t>
  </si>
  <si>
    <t>REC</t>
  </si>
  <si>
    <t>2:30-4:30p</t>
  </si>
  <si>
    <t>6:30-11p</t>
  </si>
  <si>
    <t>LCD#</t>
  </si>
  <si>
    <t>SR+HT</t>
  </si>
  <si>
    <t>BR</t>
  </si>
  <si>
    <t>SR+HM+HT</t>
  </si>
  <si>
    <t>REC  =  Reception</t>
  </si>
  <si>
    <t>TBA  =  To Be Announced</t>
  </si>
  <si>
    <t>RR  =  Rounds</t>
  </si>
  <si>
    <t>802.0    Executive Sub-Committee</t>
  </si>
  <si>
    <t>1 MR: SR-50</t>
  </si>
  <si>
    <t xml:space="preserve">5 MRS: </t>
  </si>
  <si>
    <t>802.3#2</t>
  </si>
  <si>
    <t>802.3#3</t>
  </si>
  <si>
    <t>802.3#4</t>
  </si>
  <si>
    <t>802.3#5</t>
  </si>
  <si>
    <t>3 MRS:</t>
  </si>
  <si>
    <t>802.15#1</t>
  </si>
  <si>
    <t>802.15#2</t>
  </si>
  <si>
    <t>802.15#3</t>
  </si>
  <si>
    <t>802.3#1</t>
  </si>
  <si>
    <t>1 MR: SR-150/50</t>
  </si>
  <si>
    <t xml:space="preserve">1 MR: SR-50 </t>
  </si>
  <si>
    <t>4 MRS:</t>
  </si>
  <si>
    <t>802.15#4</t>
  </si>
  <si>
    <t>802.17#1</t>
  </si>
  <si>
    <t>802.17#2</t>
  </si>
  <si>
    <t>802.17#3</t>
  </si>
  <si>
    <t>1 MR: SR-150</t>
  </si>
  <si>
    <t>1 MR: BR-12</t>
  </si>
  <si>
    <t>802.0 Exec</t>
  </si>
  <si>
    <t>802.0 Ex Sub</t>
  </si>
  <si>
    <t>802.0 Social</t>
  </si>
  <si>
    <t>1 MR: 18US+70TH</t>
  </si>
  <si>
    <t>1 MR-REC-800</t>
  </si>
  <si>
    <t>1 MR: BR-12 (includes RAC)</t>
  </si>
  <si>
    <t>6 MRS:</t>
  </si>
  <si>
    <t>802.16#1</t>
  </si>
  <si>
    <t>802.16#2</t>
  </si>
  <si>
    <t>802.16#3</t>
  </si>
  <si>
    <t>802.11#1</t>
  </si>
  <si>
    <t>802.11#2</t>
  </si>
  <si>
    <t>802.11#3</t>
  </si>
  <si>
    <t>802.11#4</t>
  </si>
  <si>
    <t>802.11#5</t>
  </si>
  <si>
    <t>1 MR: SR-100</t>
  </si>
  <si>
    <t>IEEE 802 Key:</t>
  </si>
  <si>
    <t>US = U-Shaped</t>
  </si>
  <si>
    <t>SR = Schoolroom</t>
  </si>
  <si>
    <t>BR = Boardroom</t>
  </si>
  <si>
    <t>TH = Theater</t>
  </si>
  <si>
    <t>XC = Extra Chairs</t>
  </si>
  <si>
    <t>802.11  TGI</t>
  </si>
  <si>
    <t>802 COEX</t>
  </si>
  <si>
    <t>802 R-REG</t>
  </si>
  <si>
    <t>802.16  WirelessMAN TG2</t>
  </si>
  <si>
    <t>802.17  RPR #1</t>
  </si>
  <si>
    <t>802.17  RPR #2</t>
  </si>
  <si>
    <t>8a-3p</t>
  </si>
  <si>
    <t>802.3    CSMA/CD WG Opening Plenary</t>
  </si>
  <si>
    <t>802.3  CSMA/CD –EFM Opening Plenary</t>
  </si>
  <si>
    <t>802.3    CSMA/CD - (EFM EPON)</t>
  </si>
  <si>
    <t>802.3    CSMA/CD - (DTE Power)</t>
  </si>
  <si>
    <t>802.3  CSMA/CD - (DTE Power)</t>
  </si>
  <si>
    <t>802.3  CSMA/CD - (10G Closing Plenary)</t>
  </si>
  <si>
    <t>802.3  CSMA/CD - (EFM Closing Plenary)</t>
  </si>
  <si>
    <t>802.3    CSMA/CD WG Closing Plenary</t>
  </si>
  <si>
    <t>SR+HT+HM+PD</t>
  </si>
  <si>
    <t>SR+PD+HT+HM</t>
  </si>
  <si>
    <t>SR+HM+HT+PD</t>
  </si>
  <si>
    <t>SR+HT+PD+HM</t>
  </si>
  <si>
    <t>802.11/802.15 Joint Opening Plenary</t>
  </si>
  <si>
    <t>18US+70TH</t>
  </si>
  <si>
    <t>802.3  CSMA/CD –10G(ae) Opening Plenary</t>
  </si>
  <si>
    <t>802.3    CSMA/CD (10G-Breakout #1)</t>
  </si>
  <si>
    <t>802.3    CSMA/CD (10G-Breakout #2)</t>
  </si>
  <si>
    <t>802.3    CSMA/CD - (EFM OAM)</t>
  </si>
  <si>
    <t>802.3    CSMA/CD - (EFM Copper)</t>
  </si>
  <si>
    <t>802.3    CSMA/CD - (EFM Fiber Optics)</t>
  </si>
  <si>
    <t>Use equipment from previous meeting.</t>
  </si>
  <si>
    <t>7:30-9p</t>
  </si>
  <si>
    <t>802.16  WirelessMAN (Editor's Mtg)</t>
  </si>
  <si>
    <t>802.3 CSMA/CD (10G-Editor's Mtg)</t>
  </si>
  <si>
    <t>802.0    RAC Meeting</t>
  </si>
  <si>
    <t>BR+XC</t>
  </si>
  <si>
    <t>WMA Mtg</t>
  </si>
  <si>
    <t>SR+HM+PD+HT+OH</t>
  </si>
  <si>
    <t>Special Set up</t>
  </si>
  <si>
    <t>802.11 TGE (QoS)</t>
  </si>
  <si>
    <t xml:space="preserve">802.17  RPR </t>
  </si>
  <si>
    <t>802.17  RPR #3</t>
  </si>
  <si>
    <t>802.17  RPR Opening Plenary</t>
  </si>
  <si>
    <t>802.16  WirelessMAN TGa PHY</t>
  </si>
  <si>
    <t>802.16  WirelessMAN TGa MAC</t>
  </si>
  <si>
    <t>8a-5p</t>
  </si>
  <si>
    <t>802.16  WirelessMAN Profiles</t>
  </si>
  <si>
    <t>5-6:30p</t>
  </si>
  <si>
    <t>600-800</t>
  </si>
  <si>
    <t>Missouri Pacific</t>
  </si>
  <si>
    <t>Texas Special</t>
  </si>
  <si>
    <t>Grand B</t>
  </si>
  <si>
    <t>Grand D-F</t>
  </si>
  <si>
    <t>Wabash Cannonball</t>
  </si>
  <si>
    <t>Grand F</t>
  </si>
  <si>
    <t>Grand DE</t>
  </si>
  <si>
    <t>Regency C</t>
  </si>
  <si>
    <t>Grand A</t>
  </si>
  <si>
    <t>Grand C</t>
  </si>
  <si>
    <t>Colorado Eagle</t>
  </si>
  <si>
    <t>Regency B</t>
  </si>
  <si>
    <t>Regency A</t>
  </si>
  <si>
    <t xml:space="preserve">Texas Special </t>
  </si>
  <si>
    <t>Illinois Central</t>
  </si>
  <si>
    <t>Burlington</t>
  </si>
  <si>
    <t>Grand D</t>
  </si>
  <si>
    <t>Grand E</t>
  </si>
  <si>
    <t>802.16  WirelessMAN Tga</t>
  </si>
  <si>
    <t>Meeting Specs of Each Individual Working Group: (Estimated Only)-updated Feb.8/02</t>
  </si>
  <si>
    <t>1 MR: SR-300/150</t>
  </si>
  <si>
    <t>1 MR: SR-75</t>
  </si>
  <si>
    <t xml:space="preserve">1 MR: SR-40 </t>
  </si>
  <si>
    <t>1 MR: SR-100/80</t>
  </si>
  <si>
    <t>1 MR: SR-40</t>
  </si>
  <si>
    <t xml:space="preserve">1 MR: SR-75 </t>
  </si>
  <si>
    <t>1 MR: SR:50</t>
  </si>
  <si>
    <t>1 MR: SR-300/160</t>
  </si>
  <si>
    <t>1 MR: SR-140</t>
  </si>
  <si>
    <t>1 MR: SR-80</t>
  </si>
  <si>
    <t>802 Registration Desk:  Atrium B -  Hours:  Sun 5-9p,   Mon-Thu:  8a-5p</t>
  </si>
  <si>
    <t>802 Registration Office:   Meteor -  Hours:  Sun 5-9p,   Mon-Fri:  7:30a-5p</t>
  </si>
  <si>
    <t>802.1    HILI WG</t>
  </si>
  <si>
    <t>SR+OH+XC</t>
  </si>
  <si>
    <t>Regency ABC</t>
  </si>
  <si>
    <t>New York Central</t>
  </si>
  <si>
    <t>Knickerbocker+Jefferson</t>
  </si>
  <si>
    <t>8a-9:30p</t>
  </si>
  <si>
    <t>SR</t>
  </si>
  <si>
    <t>802.1   Technical Plenary</t>
  </si>
  <si>
    <t>802.15 SG3a</t>
  </si>
  <si>
    <t>SR+XC</t>
  </si>
  <si>
    <t>802.11  WNG SC</t>
  </si>
  <si>
    <t>Knickerbocker</t>
  </si>
  <si>
    <t>Jefferson</t>
  </si>
  <si>
    <t>Frisco</t>
  </si>
  <si>
    <t>6:30-8:30p</t>
  </si>
  <si>
    <t>Tutorial #2: Dedicated Short Range Communications</t>
  </si>
  <si>
    <t>Tutorial #1: High-Speed Mobile Wireless Data</t>
  </si>
  <si>
    <t>8:30-9:30p</t>
  </si>
  <si>
    <t>Tutorial #3: Millimeter Wave Gigabit Ethernet</t>
  </si>
  <si>
    <t>Tutorial #4: Ultra-Wideband Communications</t>
  </si>
  <si>
    <t>2 MRS:</t>
  </si>
  <si>
    <t>1 MR: SR-35</t>
  </si>
  <si>
    <t>New York</t>
  </si>
  <si>
    <t>1 MR: BR-12/SR-30</t>
  </si>
  <si>
    <t>Illinois+New York</t>
  </si>
  <si>
    <t>802.3    CSMA/CD - (EFM Copper+OAM)</t>
  </si>
  <si>
    <t>Foyers</t>
  </si>
  <si>
    <t xml:space="preserve"> ZigBee</t>
  </si>
  <si>
    <t>Grand EF</t>
  </si>
  <si>
    <t>802.16  WirelessMAN TGa MAC &amp; PHY</t>
  </si>
  <si>
    <t>802.11 WG Chair's Advisory Committee Meeting</t>
  </si>
  <si>
    <t>802.15  SG3a</t>
  </si>
  <si>
    <t>Grand BC</t>
  </si>
  <si>
    <t>Illinois(+NewYork)</t>
  </si>
  <si>
    <t>Frisco+Burlington</t>
  </si>
  <si>
    <t>OH  =  Overhead Projector &amp; Screen</t>
  </si>
  <si>
    <t>HI  =  High Intensity OH &amp; Screen</t>
  </si>
  <si>
    <t>HT  =  Head Table with Power Strip</t>
  </si>
  <si>
    <t>PD  =  Podium with Microphone</t>
  </si>
  <si>
    <t>HM  =  Hand Microphone (wired)</t>
  </si>
  <si>
    <t>WM  =   Wireless Microphone</t>
  </si>
  <si>
    <t>SP   =  Speaker Phone for BR setup</t>
  </si>
  <si>
    <t>LCD = PC Screen Projector &amp; Screen  (=&gt;SVGA, =&gt;500 lumens)</t>
  </si>
  <si>
    <t>20+6</t>
  </si>
  <si>
    <t>Illinois+NewYork Central</t>
  </si>
  <si>
    <t>Grand E(+D)</t>
  </si>
  <si>
    <t>for Wireless Broadband IP Data for Vehicle Mobility</t>
  </si>
  <si>
    <r>
      <t xml:space="preserve">CFI: </t>
    </r>
    <r>
      <rPr>
        <b/>
        <sz val="10"/>
        <rFont val="Arial"/>
        <family val="2"/>
      </rPr>
      <t>Air Interface Requirements &amp; Technology</t>
    </r>
    <r>
      <rPr>
        <sz val="10"/>
        <rFont val="Arial"/>
        <family val="2"/>
      </rPr>
      <t xml:space="preserve"> </t>
    </r>
  </si>
  <si>
    <r>
      <t xml:space="preserve">802.3  CFI: </t>
    </r>
    <r>
      <rPr>
        <b/>
        <sz val="10"/>
        <rFont val="Arial"/>
        <family val="2"/>
      </rPr>
      <t>100Base-FX over dual single-mode fiber</t>
    </r>
  </si>
  <si>
    <t>Salon A [S]</t>
  </si>
  <si>
    <t>Salon AB [S]</t>
  </si>
  <si>
    <t>Salon B [S]</t>
  </si>
  <si>
    <t>Salon C [S]</t>
  </si>
  <si>
    <t>Salon A(+B) [S]</t>
  </si>
  <si>
    <t>802.11  TGE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</si>
</sst>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&lt;=9999999]###\-####;\(###\)\ ###\-####"/>
    <numFmt numFmtId="176" formatCode="\(###\)\ ###\-####"/>
    <numFmt numFmtId="177" formatCode="&quot;$&quot;#,##0.000;[Red]\-&quot;$&quot;#,##0.000"/>
    <numFmt numFmtId="178" formatCode="0.0%"/>
    <numFmt numFmtId="179" formatCode="&quot;$&quot;#,##0.00"/>
    <numFmt numFmtId="180" formatCode="#,##0_ ;[Red]\-#,##0\ "/>
    <numFmt numFmtId="181" formatCode="mmm\-d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1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 horizontal="left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8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67" fontId="7" fillId="0" borderId="1" xfId="0" applyNumberFormat="1" applyFont="1" applyBorder="1" applyAlignment="1">
      <alignment horizontal="right" vertical="top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right" vertical="top" wrapText="1"/>
    </xf>
    <xf numFmtId="1" fontId="7" fillId="2" borderId="1" xfId="0" applyNumberFormat="1" applyFont="1" applyFill="1" applyBorder="1" applyAlignment="1">
      <alignment horizontal="right" vertical="top" wrapText="1"/>
    </xf>
    <xf numFmtId="1" fontId="7" fillId="0" borderId="2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7" fontId="8" fillId="0" borderId="1" xfId="0" applyNumberFormat="1" applyFont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right" vertical="top" wrapText="1"/>
    </xf>
    <xf numFmtId="1" fontId="7" fillId="2" borderId="3" xfId="0" applyNumberFormat="1" applyFont="1" applyFill="1" applyBorder="1" applyAlignment="1">
      <alignment horizontal="right" vertical="top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81" fontId="8" fillId="2" borderId="3" xfId="0" applyNumberFormat="1" applyFont="1" applyFill="1" applyBorder="1" applyAlignment="1">
      <alignment vertical="top" wrapText="1"/>
    </xf>
    <xf numFmtId="17" fontId="8" fillId="2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right" vertical="top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4" fontId="6" fillId="0" borderId="1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1" fontId="7" fillId="0" borderId="3" xfId="0" applyNumberFormat="1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0" fontId="7" fillId="0" borderId="5" xfId="0" applyFont="1" applyBorder="1" applyAlignment="1">
      <alignment horizontal="left" vertical="top" wrapText="1"/>
    </xf>
    <xf numFmtId="1" fontId="7" fillId="0" borderId="5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16" fontId="0" fillId="0" borderId="0" xfId="0" applyNumberFormat="1" applyFont="1" applyAlignment="1">
      <alignment horizontal="left"/>
    </xf>
    <xf numFmtId="16" fontId="7" fillId="2" borderId="1" xfId="0" applyNumberFormat="1" applyFont="1" applyFill="1" applyBorder="1" applyAlignment="1">
      <alignment vertical="top" wrapText="1"/>
    </xf>
    <xf numFmtId="16" fontId="8" fillId="2" borderId="1" xfId="0" applyNumberFormat="1" applyFont="1" applyFill="1" applyBorder="1" applyAlignment="1">
      <alignment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right" vertical="top" wrapText="1"/>
    </xf>
    <xf numFmtId="179" fontId="7" fillId="0" borderId="6" xfId="0" applyNumberFormat="1" applyFont="1" applyBorder="1" applyAlignment="1">
      <alignment horizontal="right" vertical="top" wrapText="1"/>
    </xf>
    <xf numFmtId="0" fontId="7" fillId="0" borderId="7" xfId="0" applyFont="1" applyBorder="1" applyAlignment="1">
      <alignment horizontal="righ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179" fontId="7" fillId="2" borderId="8" xfId="0" applyNumberFormat="1" applyFont="1" applyFill="1" applyBorder="1" applyAlignment="1">
      <alignment horizontal="right" vertical="top" wrapText="1"/>
    </xf>
    <xf numFmtId="181" fontId="8" fillId="0" borderId="3" xfId="0" applyNumberFormat="1" applyFont="1" applyFill="1" applyBorder="1" applyAlignment="1">
      <alignment vertical="top" wrapText="1"/>
    </xf>
    <xf numFmtId="16" fontId="7" fillId="0" borderId="4" xfId="0" applyNumberFormat="1" applyFont="1" applyFill="1" applyBorder="1" applyAlignment="1">
      <alignment vertical="top" wrapText="1"/>
    </xf>
    <xf numFmtId="179" fontId="7" fillId="0" borderId="7" xfId="0" applyNumberFormat="1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right" vertical="top" wrapText="1"/>
    </xf>
    <xf numFmtId="181" fontId="8" fillId="0" borderId="4" xfId="0" applyNumberFormat="1" applyFont="1" applyFill="1" applyBorder="1" applyAlignment="1">
      <alignment vertical="top" wrapText="1"/>
    </xf>
    <xf numFmtId="0" fontId="7" fillId="0" borderId="4" xfId="0" applyFont="1" applyFill="1" applyBorder="1" applyAlignment="1">
      <alignment horizontal="right" vertical="top" wrapText="1"/>
    </xf>
    <xf numFmtId="179" fontId="7" fillId="0" borderId="9" xfId="0" applyNumberFormat="1" applyFont="1" applyFill="1" applyBorder="1" applyAlignment="1">
      <alignment horizontal="right" vertical="top" wrapText="1"/>
    </xf>
    <xf numFmtId="16" fontId="7" fillId="0" borderId="3" xfId="0" applyNumberFormat="1" applyFont="1" applyFill="1" applyBorder="1" applyAlignment="1">
      <alignment vertical="top" wrapText="1"/>
    </xf>
    <xf numFmtId="179" fontId="7" fillId="0" borderId="8" xfId="0" applyNumberFormat="1" applyFont="1" applyBorder="1" applyAlignment="1">
      <alignment horizontal="right" vertical="top" wrapText="1"/>
    </xf>
    <xf numFmtId="179" fontId="8" fillId="0" borderId="8" xfId="0" applyNumberFormat="1" applyFont="1" applyBorder="1" applyAlignment="1">
      <alignment horizontal="right" vertical="top" wrapText="1"/>
    </xf>
    <xf numFmtId="179" fontId="7" fillId="0" borderId="7" xfId="0" applyNumberFormat="1" applyFont="1" applyBorder="1" applyAlignment="1">
      <alignment horizontal="right" vertical="top" wrapText="1"/>
    </xf>
    <xf numFmtId="179" fontId="7" fillId="0" borderId="9" xfId="0" applyNumberFormat="1" applyFont="1" applyBorder="1" applyAlignment="1">
      <alignment horizontal="right" vertical="top" wrapText="1"/>
    </xf>
    <xf numFmtId="179" fontId="7" fillId="0" borderId="10" xfId="0" applyNumberFormat="1" applyFont="1" applyBorder="1" applyAlignment="1">
      <alignment horizontal="right" vertical="top" wrapText="1"/>
    </xf>
    <xf numFmtId="179" fontId="8" fillId="2" borderId="8" xfId="0" applyNumberFormat="1" applyFont="1" applyFill="1" applyBorder="1" applyAlignment="1">
      <alignment horizontal="right" vertical="top" wrapText="1"/>
    </xf>
    <xf numFmtId="1" fontId="7" fillId="0" borderId="4" xfId="0" applyNumberFormat="1" applyFont="1" applyFill="1" applyBorder="1" applyAlignment="1">
      <alignment horizontal="right" vertical="top" wrapText="1"/>
    </xf>
    <xf numFmtId="1" fontId="7" fillId="0" borderId="3" xfId="0" applyNumberFormat="1" applyFont="1" applyFill="1" applyBorder="1" applyAlignment="1">
      <alignment horizontal="right" vertical="top" wrapText="1"/>
    </xf>
    <xf numFmtId="0" fontId="7" fillId="0" borderId="4" xfId="0" applyFont="1" applyBorder="1" applyAlignment="1">
      <alignment horizontal="right" vertical="top" wrapText="1"/>
    </xf>
    <xf numFmtId="0" fontId="7" fillId="0" borderId="5" xfId="0" applyFont="1" applyBorder="1" applyAlignment="1">
      <alignment horizontal="right" vertical="top" wrapText="1"/>
    </xf>
    <xf numFmtId="0" fontId="7" fillId="0" borderId="3" xfId="0" applyFont="1" applyBorder="1" applyAlignment="1">
      <alignment horizontal="right" vertical="top" wrapText="1"/>
    </xf>
    <xf numFmtId="1" fontId="7" fillId="0" borderId="4" xfId="0" applyNumberFormat="1" applyFont="1" applyBorder="1" applyAlignment="1">
      <alignment horizontal="right" vertical="top" wrapText="1"/>
    </xf>
    <xf numFmtId="1" fontId="7" fillId="0" borderId="5" xfId="0" applyNumberFormat="1" applyFont="1" applyBorder="1" applyAlignment="1">
      <alignment horizontal="right" vertical="top" wrapText="1"/>
    </xf>
    <xf numFmtId="1" fontId="7" fillId="0" borderId="3" xfId="0" applyNumberFormat="1" applyFont="1" applyBorder="1" applyAlignment="1">
      <alignment horizontal="right"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47"/>
  <sheetViews>
    <sheetView tabSelected="1" zoomScaleSheetLayoutView="100" workbookViewId="0" topLeftCell="A1">
      <selection activeCell="A1" sqref="A1"/>
    </sheetView>
  </sheetViews>
  <sheetFormatPr defaultColWidth="9.140625" defaultRowHeight="12.75" outlineLevelRow="1" outlineLevelCol="2"/>
  <cols>
    <col min="1" max="1" width="9.421875" style="4" customWidth="1" outlineLevel="1"/>
    <col min="2" max="2" width="11.7109375" style="2" customWidth="1" outlineLevel="1"/>
    <col min="3" max="3" width="49.00390625" style="2" customWidth="1" outlineLevel="1"/>
    <col min="4" max="4" width="20.7109375" style="2" customWidth="1" outlineLevel="2"/>
    <col min="5" max="5" width="6.00390625" style="55" customWidth="1" outlineLevel="2"/>
    <col min="6" max="6" width="8.8515625" style="55" customWidth="1" outlineLevel="2"/>
    <col min="7" max="7" width="21.57421875" style="3" customWidth="1" outlineLevel="1"/>
    <col min="8" max="8" width="16.57421875" style="2" hidden="1" customWidth="1"/>
    <col min="9" max="13" width="9.140625" style="2" customWidth="1"/>
    <col min="14" max="14" width="9.57421875" style="2" bestFit="1" customWidth="1"/>
    <col min="15" max="16384" width="9.140625" style="2" customWidth="1"/>
  </cols>
  <sheetData>
    <row r="3" spans="3:7" ht="12.75">
      <c r="C3" s="9" t="s">
        <v>226</v>
      </c>
      <c r="G3" s="2"/>
    </row>
    <row r="4" spans="3:7" ht="12.75">
      <c r="C4" s="9"/>
      <c r="G4" s="2"/>
    </row>
    <row r="5" spans="3:7" ht="12.75">
      <c r="C5" s="9" t="s">
        <v>225</v>
      </c>
      <c r="G5" s="2"/>
    </row>
    <row r="6" spans="3:7" ht="12.75">
      <c r="C6" s="9"/>
      <c r="G6" s="2"/>
    </row>
    <row r="7" spans="6:7" ht="12.75">
      <c r="F7" s="56" t="s">
        <v>45</v>
      </c>
      <c r="G7" s="10" t="s">
        <v>46</v>
      </c>
    </row>
    <row r="8" spans="1:7" s="10" customFormat="1" ht="12.75">
      <c r="A8" s="6" t="s">
        <v>42</v>
      </c>
      <c r="B8" s="6" t="s">
        <v>3</v>
      </c>
      <c r="C8" s="7" t="s">
        <v>47</v>
      </c>
      <c r="D8" s="6" t="s">
        <v>4</v>
      </c>
      <c r="E8" s="57" t="s">
        <v>99</v>
      </c>
      <c r="F8" s="57" t="s">
        <v>48</v>
      </c>
      <c r="G8" s="7" t="s">
        <v>5</v>
      </c>
    </row>
    <row r="9" spans="1:7" s="10" customFormat="1" ht="12.75">
      <c r="A9" s="6"/>
      <c r="B9" s="6"/>
      <c r="C9" s="7"/>
      <c r="D9" s="6"/>
      <c r="E9" s="57"/>
      <c r="F9" s="57"/>
      <c r="G9" s="7"/>
    </row>
    <row r="10" spans="1:7" ht="12.75" hidden="1" outlineLevel="1">
      <c r="A10" s="9"/>
      <c r="B10" s="2" t="s">
        <v>6</v>
      </c>
      <c r="C10" s="2" t="s">
        <v>7</v>
      </c>
      <c r="D10" s="2" t="s">
        <v>100</v>
      </c>
      <c r="E10" s="55">
        <v>2</v>
      </c>
      <c r="F10" s="55">
        <v>50</v>
      </c>
      <c r="G10" s="10" t="s">
        <v>276</v>
      </c>
    </row>
    <row r="11" spans="1:7" ht="12.75" hidden="1" outlineLevel="1">
      <c r="A11" s="9"/>
      <c r="G11" s="10"/>
    </row>
    <row r="12" spans="1:7" ht="12.75" hidden="1" outlineLevel="1">
      <c r="A12" s="68"/>
      <c r="B12" s="2" t="s">
        <v>97</v>
      </c>
      <c r="C12" s="2" t="s">
        <v>254</v>
      </c>
      <c r="D12" s="2" t="s">
        <v>100</v>
      </c>
      <c r="E12" s="55">
        <v>1</v>
      </c>
      <c r="F12" s="55">
        <v>50</v>
      </c>
      <c r="G12" s="76" t="s">
        <v>209</v>
      </c>
    </row>
    <row r="13" spans="1:7" ht="12.75" hidden="1" outlineLevel="1">
      <c r="A13" s="68"/>
      <c r="G13" s="76"/>
    </row>
    <row r="14" spans="1:7" ht="12.75" collapsed="1">
      <c r="A14" s="9" t="s">
        <v>49</v>
      </c>
      <c r="B14" s="2" t="s">
        <v>50</v>
      </c>
      <c r="C14" s="2" t="s">
        <v>8</v>
      </c>
      <c r="D14" s="2" t="s">
        <v>181</v>
      </c>
      <c r="E14" s="55">
        <v>14</v>
      </c>
      <c r="F14" s="55">
        <v>30</v>
      </c>
      <c r="G14" s="2" t="s">
        <v>195</v>
      </c>
    </row>
    <row r="15" spans="1:7" ht="12.75">
      <c r="A15" s="68">
        <v>37325</v>
      </c>
      <c r="G15" s="2"/>
    </row>
    <row r="16" spans="1:7" ht="12.75">
      <c r="A16" s="4">
        <v>2002</v>
      </c>
      <c r="B16" s="2" t="s">
        <v>51</v>
      </c>
      <c r="C16" s="2" t="s">
        <v>10</v>
      </c>
      <c r="D16" s="2" t="s">
        <v>181</v>
      </c>
      <c r="E16" s="55">
        <v>14</v>
      </c>
      <c r="F16" s="55">
        <v>30</v>
      </c>
      <c r="G16" s="2" t="s">
        <v>195</v>
      </c>
    </row>
    <row r="17" spans="1:7" ht="12.75">
      <c r="A17" s="68"/>
      <c r="G17" s="2"/>
    </row>
    <row r="18" spans="2:7" ht="12.75">
      <c r="B18" s="54" t="s">
        <v>90</v>
      </c>
      <c r="C18" s="54" t="s">
        <v>106</v>
      </c>
      <c r="D18" s="54" t="s">
        <v>101</v>
      </c>
      <c r="E18" s="58">
        <v>10</v>
      </c>
      <c r="F18" s="58">
        <v>18</v>
      </c>
      <c r="G18" s="54" t="s">
        <v>196</v>
      </c>
    </row>
    <row r="20" spans="2:7" ht="12.75" hidden="1" outlineLevel="1">
      <c r="B20" s="2" t="s">
        <v>51</v>
      </c>
      <c r="C20" s="2" t="s">
        <v>182</v>
      </c>
      <c r="D20" s="2" t="s">
        <v>101</v>
      </c>
      <c r="E20" s="55">
        <v>8</v>
      </c>
      <c r="F20" s="55">
        <v>18</v>
      </c>
      <c r="G20" s="2" t="s">
        <v>205</v>
      </c>
    </row>
    <row r="21" ht="12.75" collapsed="1">
      <c r="G21" s="2"/>
    </row>
    <row r="22" ht="12.75">
      <c r="G22" s="2"/>
    </row>
    <row r="23" spans="1:7" ht="12.75">
      <c r="A23" s="9" t="s">
        <v>52</v>
      </c>
      <c r="B23" s="2" t="s">
        <v>61</v>
      </c>
      <c r="C23" s="2" t="s">
        <v>9</v>
      </c>
      <c r="D23" s="54" t="s">
        <v>101</v>
      </c>
      <c r="E23" s="58">
        <v>10</v>
      </c>
      <c r="F23" s="58">
        <v>18</v>
      </c>
      <c r="G23" s="54" t="s">
        <v>196</v>
      </c>
    </row>
    <row r="24" spans="1:7" ht="12.75">
      <c r="A24" s="68">
        <v>37326</v>
      </c>
      <c r="D24" s="54"/>
      <c r="E24" s="58"/>
      <c r="F24" s="58"/>
      <c r="G24" s="54"/>
    </row>
    <row r="25" spans="1:7" ht="12.75">
      <c r="A25" s="4">
        <v>2002</v>
      </c>
      <c r="B25" s="2" t="s">
        <v>11</v>
      </c>
      <c r="C25" s="75" t="s">
        <v>12</v>
      </c>
      <c r="D25" s="2" t="s">
        <v>169</v>
      </c>
      <c r="E25" s="55">
        <v>3</v>
      </c>
      <c r="F25" s="55">
        <v>88</v>
      </c>
      <c r="G25" s="2" t="s">
        <v>203</v>
      </c>
    </row>
    <row r="26" spans="3:7" ht="12.75">
      <c r="C26" s="76"/>
      <c r="G26" s="2"/>
    </row>
    <row r="27" spans="2:7" ht="12.75">
      <c r="B27" s="2" t="s">
        <v>13</v>
      </c>
      <c r="C27" s="10" t="s">
        <v>14</v>
      </c>
      <c r="D27" s="2" t="s">
        <v>164</v>
      </c>
      <c r="E27" s="55" t="s">
        <v>270</v>
      </c>
      <c r="F27" s="55">
        <v>750</v>
      </c>
      <c r="G27" s="2" t="s">
        <v>198</v>
      </c>
    </row>
    <row r="28" spans="5:7" ht="12.75">
      <c r="E28" s="2"/>
      <c r="F28" s="2"/>
      <c r="G28" s="2"/>
    </row>
    <row r="29" spans="2:7" ht="12.75">
      <c r="B29" s="2" t="s">
        <v>55</v>
      </c>
      <c r="C29" s="2" t="s">
        <v>168</v>
      </c>
      <c r="D29" s="2" t="s">
        <v>164</v>
      </c>
      <c r="E29" s="55" t="s">
        <v>270</v>
      </c>
      <c r="F29" s="55">
        <v>750</v>
      </c>
      <c r="G29" s="2" t="s">
        <v>198</v>
      </c>
    </row>
    <row r="30" spans="1:7" ht="12.75">
      <c r="A30" s="4" t="s">
        <v>44</v>
      </c>
      <c r="C30" s="2" t="s">
        <v>56</v>
      </c>
      <c r="D30" s="2" t="s">
        <v>164</v>
      </c>
      <c r="E30" s="55">
        <v>4</v>
      </c>
      <c r="F30" s="55">
        <v>100</v>
      </c>
      <c r="G30" s="2" t="s">
        <v>204</v>
      </c>
    </row>
    <row r="31" spans="2:7" ht="12.75">
      <c r="B31" s="2" t="s">
        <v>6</v>
      </c>
      <c r="C31" s="2" t="s">
        <v>227</v>
      </c>
      <c r="D31" s="2" t="s">
        <v>228</v>
      </c>
      <c r="E31" s="55">
        <v>15</v>
      </c>
      <c r="F31" s="55">
        <v>35</v>
      </c>
      <c r="G31" s="2" t="s">
        <v>199</v>
      </c>
    </row>
    <row r="32" spans="3:7" ht="12.75">
      <c r="C32" s="2" t="s">
        <v>156</v>
      </c>
      <c r="D32" s="2" t="s">
        <v>183</v>
      </c>
      <c r="E32" s="55">
        <v>19</v>
      </c>
      <c r="F32" s="55">
        <v>350</v>
      </c>
      <c r="G32" s="2" t="s">
        <v>229</v>
      </c>
    </row>
    <row r="33" spans="2:7" ht="12.75">
      <c r="B33" s="2" t="s">
        <v>44</v>
      </c>
      <c r="C33" s="2" t="s">
        <v>188</v>
      </c>
      <c r="D33" s="2" t="s">
        <v>100</v>
      </c>
      <c r="E33" s="55">
        <v>2</v>
      </c>
      <c r="F33" s="55">
        <v>150</v>
      </c>
      <c r="G33" s="10" t="s">
        <v>277</v>
      </c>
    </row>
    <row r="34" ht="12.75">
      <c r="G34" s="2"/>
    </row>
    <row r="35" spans="2:7" ht="12.75">
      <c r="B35" s="2" t="s">
        <v>16</v>
      </c>
      <c r="C35" s="2" t="s">
        <v>17</v>
      </c>
      <c r="D35" s="2" t="s">
        <v>101</v>
      </c>
      <c r="E35" s="55">
        <v>10</v>
      </c>
      <c r="F35" s="55">
        <v>18</v>
      </c>
      <c r="G35" s="2" t="s">
        <v>196</v>
      </c>
    </row>
    <row r="36" ht="12.75">
      <c r="G36" s="2"/>
    </row>
    <row r="37" spans="2:7" ht="12.75">
      <c r="B37" s="2" t="s">
        <v>57</v>
      </c>
      <c r="C37" s="2" t="s">
        <v>19</v>
      </c>
      <c r="D37" s="2" t="s">
        <v>181</v>
      </c>
      <c r="E37" s="55">
        <v>14</v>
      </c>
      <c r="F37" s="55">
        <v>30</v>
      </c>
      <c r="G37" s="2" t="s">
        <v>195</v>
      </c>
    </row>
    <row r="38" spans="3:7" ht="12.75">
      <c r="C38" s="2" t="s">
        <v>27</v>
      </c>
      <c r="D38" s="2" t="s">
        <v>100</v>
      </c>
      <c r="E38" s="55">
        <v>1</v>
      </c>
      <c r="F38" s="55">
        <v>50</v>
      </c>
      <c r="G38" s="2" t="s">
        <v>209</v>
      </c>
    </row>
    <row r="39" spans="3:7" ht="12.75">
      <c r="C39" s="2" t="s">
        <v>21</v>
      </c>
      <c r="D39" s="2" t="s">
        <v>100</v>
      </c>
      <c r="E39" s="55">
        <v>11</v>
      </c>
      <c r="F39" s="55">
        <v>50</v>
      </c>
      <c r="G39" s="2" t="s">
        <v>231</v>
      </c>
    </row>
    <row r="40" spans="3:7" ht="12.75">
      <c r="C40" s="2" t="s">
        <v>256</v>
      </c>
      <c r="D40" s="2" t="s">
        <v>166</v>
      </c>
      <c r="E40" s="55">
        <v>4</v>
      </c>
      <c r="F40" s="55">
        <v>100</v>
      </c>
      <c r="G40" s="2" t="s">
        <v>204</v>
      </c>
    </row>
    <row r="41" spans="3:7" ht="12.75">
      <c r="C41" s="2" t="s">
        <v>152</v>
      </c>
      <c r="D41" s="2" t="s">
        <v>101</v>
      </c>
      <c r="E41" s="55">
        <v>8</v>
      </c>
      <c r="F41" s="55">
        <v>18</v>
      </c>
      <c r="G41" s="2" t="s">
        <v>205</v>
      </c>
    </row>
    <row r="42" spans="3:7" ht="12.75">
      <c r="C42" s="2" t="s">
        <v>44</v>
      </c>
      <c r="D42" s="2" t="s">
        <v>44</v>
      </c>
      <c r="F42" s="55" t="s">
        <v>44</v>
      </c>
      <c r="G42" s="2"/>
    </row>
    <row r="43" spans="2:14" ht="12.75">
      <c r="B43" s="2" t="s">
        <v>22</v>
      </c>
      <c r="C43" s="2" t="s">
        <v>18</v>
      </c>
      <c r="D43" s="2" t="s">
        <v>164</v>
      </c>
      <c r="E43" s="55">
        <v>20</v>
      </c>
      <c r="F43" s="55">
        <v>180</v>
      </c>
      <c r="G43" s="2" t="s">
        <v>200</v>
      </c>
      <c r="L43" s="12"/>
      <c r="M43" s="12"/>
      <c r="N43" s="12"/>
    </row>
    <row r="44" spans="3:14" ht="12.75">
      <c r="C44" s="2" t="s">
        <v>24</v>
      </c>
      <c r="D44" s="2" t="s">
        <v>164</v>
      </c>
      <c r="E44" s="55">
        <v>21</v>
      </c>
      <c r="F44" s="55">
        <v>140</v>
      </c>
      <c r="G44" s="2" t="s">
        <v>201</v>
      </c>
      <c r="L44" s="12"/>
      <c r="M44" s="12"/>
      <c r="N44" s="12"/>
    </row>
    <row r="45" spans="3:14" ht="12.75">
      <c r="C45" s="2" t="s">
        <v>23</v>
      </c>
      <c r="D45" s="2" t="s">
        <v>164</v>
      </c>
      <c r="E45" s="55">
        <v>3</v>
      </c>
      <c r="F45" s="55">
        <v>80</v>
      </c>
      <c r="G45" s="2" t="s">
        <v>203</v>
      </c>
      <c r="L45" s="12"/>
      <c r="M45" s="12"/>
      <c r="N45" s="12"/>
    </row>
    <row r="46" spans="3:14" ht="12.75">
      <c r="C46" s="2" t="s">
        <v>149</v>
      </c>
      <c r="D46" s="2" t="s">
        <v>164</v>
      </c>
      <c r="E46" s="55">
        <v>5</v>
      </c>
      <c r="F46" s="55">
        <v>80</v>
      </c>
      <c r="G46" s="2" t="s">
        <v>197</v>
      </c>
      <c r="L46" s="12"/>
      <c r="M46" s="12"/>
      <c r="N46" s="12"/>
    </row>
    <row r="47" spans="3:7" ht="12.75">
      <c r="C47" s="2" t="s">
        <v>20</v>
      </c>
      <c r="D47" s="2" t="s">
        <v>100</v>
      </c>
      <c r="E47" s="55">
        <v>9</v>
      </c>
      <c r="F47" s="55">
        <v>50</v>
      </c>
      <c r="G47" s="2" t="s">
        <v>230</v>
      </c>
    </row>
    <row r="48" spans="5:7" ht="12.75">
      <c r="E48" s="2"/>
      <c r="F48" s="2"/>
      <c r="G48" s="2"/>
    </row>
    <row r="49" spans="2:7" ht="12.75">
      <c r="B49" s="2" t="s">
        <v>241</v>
      </c>
      <c r="C49" s="10" t="s">
        <v>243</v>
      </c>
      <c r="D49" s="2" t="s">
        <v>183</v>
      </c>
      <c r="E49" s="55">
        <v>19</v>
      </c>
      <c r="F49" s="55">
        <v>350</v>
      </c>
      <c r="G49" s="2" t="s">
        <v>229</v>
      </c>
    </row>
    <row r="50" ht="12.75">
      <c r="G50" s="2"/>
    </row>
    <row r="51" spans="2:7" ht="12.75">
      <c r="B51" s="2" t="s">
        <v>98</v>
      </c>
      <c r="C51" s="2" t="s">
        <v>179</v>
      </c>
      <c r="D51" s="2" t="s">
        <v>101</v>
      </c>
      <c r="E51" s="55">
        <v>8</v>
      </c>
      <c r="F51" s="55">
        <v>18</v>
      </c>
      <c r="G51" s="2" t="s">
        <v>205</v>
      </c>
    </row>
    <row r="52" ht="12.75">
      <c r="G52" s="2"/>
    </row>
    <row r="53" spans="2:7" ht="12.75">
      <c r="B53" s="2" t="s">
        <v>244</v>
      </c>
      <c r="C53" s="10" t="s">
        <v>242</v>
      </c>
      <c r="D53" s="2" t="s">
        <v>183</v>
      </c>
      <c r="E53" s="55">
        <v>19</v>
      </c>
      <c r="F53" s="55">
        <v>350</v>
      </c>
      <c r="G53" s="2" t="s">
        <v>229</v>
      </c>
    </row>
    <row r="54" spans="3:7" ht="12.75">
      <c r="C54" s="10"/>
      <c r="G54" s="2"/>
    </row>
    <row r="55" spans="3:7" ht="12.75">
      <c r="C55" s="10"/>
      <c r="G55" s="2"/>
    </row>
    <row r="56" spans="3:7" ht="12.75">
      <c r="C56" s="10"/>
      <c r="G56" s="2"/>
    </row>
    <row r="57" spans="3:7" ht="12.75">
      <c r="C57" s="10"/>
      <c r="G57" s="2"/>
    </row>
    <row r="58" ht="12.75">
      <c r="G58" s="2"/>
    </row>
    <row r="59" spans="6:7" ht="12.75">
      <c r="F59" s="56" t="s">
        <v>45</v>
      </c>
      <c r="G59" s="10" t="s">
        <v>46</v>
      </c>
    </row>
    <row r="60" spans="1:7" ht="12.75">
      <c r="A60" s="6" t="s">
        <v>42</v>
      </c>
      <c r="B60" s="7" t="s">
        <v>3</v>
      </c>
      <c r="C60" s="7" t="s">
        <v>47</v>
      </c>
      <c r="D60" s="6" t="s">
        <v>4</v>
      </c>
      <c r="E60" s="57" t="s">
        <v>99</v>
      </c>
      <c r="F60" s="57" t="s">
        <v>48</v>
      </c>
      <c r="G60" s="7" t="s">
        <v>5</v>
      </c>
    </row>
    <row r="61" spans="1:7" ht="12.75">
      <c r="A61" s="6"/>
      <c r="B61" s="7"/>
      <c r="C61" s="7"/>
      <c r="D61" s="6"/>
      <c r="E61" s="57"/>
      <c r="F61" s="57"/>
      <c r="G61" s="2"/>
    </row>
    <row r="62" spans="1:7" ht="12.75">
      <c r="A62" s="9" t="s">
        <v>58</v>
      </c>
      <c r="B62" s="2" t="s">
        <v>53</v>
      </c>
      <c r="C62" s="2" t="s">
        <v>149</v>
      </c>
      <c r="D62" s="2" t="s">
        <v>164</v>
      </c>
      <c r="E62" s="55">
        <v>5</v>
      </c>
      <c r="F62" s="55">
        <v>80</v>
      </c>
      <c r="G62" s="2" t="s">
        <v>197</v>
      </c>
    </row>
    <row r="63" spans="1:7" ht="12.75">
      <c r="A63" s="68">
        <v>37327</v>
      </c>
      <c r="C63" s="2" t="s">
        <v>235</v>
      </c>
      <c r="D63" s="2" t="s">
        <v>236</v>
      </c>
      <c r="E63" s="55">
        <v>14</v>
      </c>
      <c r="F63" s="55">
        <v>40</v>
      </c>
      <c r="G63" s="2" t="s">
        <v>195</v>
      </c>
    </row>
    <row r="64" spans="1:7" ht="12.75">
      <c r="A64" s="4">
        <v>2002</v>
      </c>
      <c r="C64" s="2" t="s">
        <v>274</v>
      </c>
      <c r="D64" s="2" t="s">
        <v>164</v>
      </c>
      <c r="E64" s="55">
        <v>6</v>
      </c>
      <c r="F64" s="55">
        <v>80</v>
      </c>
      <c r="G64" s="2" t="s">
        <v>212</v>
      </c>
    </row>
    <row r="65" spans="3:7" ht="12.75">
      <c r="C65" s="10" t="s">
        <v>273</v>
      </c>
      <c r="G65" s="2"/>
    </row>
    <row r="66" spans="3:7" ht="12.75">
      <c r="C66" s="10"/>
      <c r="G66" s="2"/>
    </row>
    <row r="68" spans="2:7" ht="12.75">
      <c r="B68" s="2" t="s">
        <v>63</v>
      </c>
      <c r="C68" s="2" t="s">
        <v>170</v>
      </c>
      <c r="D68" s="2" t="s">
        <v>165</v>
      </c>
      <c r="E68" s="55">
        <v>16</v>
      </c>
      <c r="F68" s="55">
        <v>90</v>
      </c>
      <c r="G68" s="2" t="s">
        <v>207</v>
      </c>
    </row>
    <row r="69" spans="2:7" ht="12.75">
      <c r="B69" s="2" t="s">
        <v>44</v>
      </c>
      <c r="C69" s="2" t="s">
        <v>157</v>
      </c>
      <c r="D69" s="2" t="s">
        <v>165</v>
      </c>
      <c r="E69" s="55">
        <v>19</v>
      </c>
      <c r="F69" s="55">
        <v>270</v>
      </c>
      <c r="G69" s="2" t="s">
        <v>202</v>
      </c>
    </row>
    <row r="70" spans="3:7" ht="12.75">
      <c r="C70" s="2" t="s">
        <v>24</v>
      </c>
      <c r="D70" s="2" t="s">
        <v>164</v>
      </c>
      <c r="E70" s="55">
        <v>20</v>
      </c>
      <c r="F70" s="55">
        <v>180</v>
      </c>
      <c r="G70" s="2" t="s">
        <v>200</v>
      </c>
    </row>
    <row r="71" spans="3:7" ht="12.75">
      <c r="C71" s="2" t="s">
        <v>186</v>
      </c>
      <c r="D71" s="2" t="s">
        <v>164</v>
      </c>
      <c r="E71" s="55">
        <v>2</v>
      </c>
      <c r="F71" s="55">
        <v>150</v>
      </c>
      <c r="G71" s="10" t="s">
        <v>277</v>
      </c>
    </row>
    <row r="72" ht="12.75">
      <c r="G72" s="2"/>
    </row>
    <row r="73" spans="2:7" ht="12.75">
      <c r="B73" s="2" t="s">
        <v>191</v>
      </c>
      <c r="C73" s="2" t="s">
        <v>152</v>
      </c>
      <c r="D73" s="2" t="s">
        <v>101</v>
      </c>
      <c r="E73" s="55">
        <v>8</v>
      </c>
      <c r="F73" s="55">
        <v>18</v>
      </c>
      <c r="G73" s="2" t="s">
        <v>205</v>
      </c>
    </row>
    <row r="74" ht="12.75">
      <c r="G74" s="2"/>
    </row>
    <row r="75" spans="2:7" ht="12.75">
      <c r="B75" s="2" t="s">
        <v>26</v>
      </c>
      <c r="C75" s="2" t="s">
        <v>27</v>
      </c>
      <c r="D75" s="2" t="s">
        <v>100</v>
      </c>
      <c r="E75" s="55">
        <v>1</v>
      </c>
      <c r="F75" s="55">
        <v>50</v>
      </c>
      <c r="G75" s="2" t="s">
        <v>209</v>
      </c>
    </row>
    <row r="76" spans="3:7" ht="12.75">
      <c r="C76" s="2" t="s">
        <v>21</v>
      </c>
      <c r="D76" s="2" t="s">
        <v>100</v>
      </c>
      <c r="E76" s="55">
        <v>11</v>
      </c>
      <c r="F76" s="55">
        <v>30</v>
      </c>
      <c r="G76" s="2" t="s">
        <v>238</v>
      </c>
    </row>
    <row r="77" ht="12.75">
      <c r="G77" s="2"/>
    </row>
    <row r="78" spans="2:7" ht="12.75">
      <c r="B78" s="2" t="s">
        <v>89</v>
      </c>
      <c r="C78" s="2" t="s">
        <v>17</v>
      </c>
      <c r="D78" s="2" t="s">
        <v>101</v>
      </c>
      <c r="E78" s="55">
        <v>10</v>
      </c>
      <c r="F78" s="55">
        <v>18</v>
      </c>
      <c r="G78" s="2" t="s">
        <v>208</v>
      </c>
    </row>
    <row r="79" spans="3:7" ht="12.75">
      <c r="C79" s="2" t="s">
        <v>227</v>
      </c>
      <c r="D79" s="2" t="s">
        <v>228</v>
      </c>
      <c r="E79" s="55">
        <v>15</v>
      </c>
      <c r="F79" s="55">
        <v>35</v>
      </c>
      <c r="G79" s="2" t="s">
        <v>199</v>
      </c>
    </row>
    <row r="80" spans="3:7" ht="12.75">
      <c r="C80" s="2" t="s">
        <v>159</v>
      </c>
      <c r="D80" s="2" t="s">
        <v>100</v>
      </c>
      <c r="E80" s="55">
        <v>22</v>
      </c>
      <c r="F80" s="55">
        <v>50</v>
      </c>
      <c r="G80" s="2" t="s">
        <v>206</v>
      </c>
    </row>
    <row r="81" spans="3:7" ht="12.75">
      <c r="C81" s="2" t="s">
        <v>189</v>
      </c>
      <c r="D81" s="2" t="s">
        <v>166</v>
      </c>
      <c r="E81" s="55">
        <v>4</v>
      </c>
      <c r="F81" s="55">
        <v>80</v>
      </c>
      <c r="G81" s="2" t="s">
        <v>204</v>
      </c>
    </row>
    <row r="82" spans="3:7" ht="12.75">
      <c r="C82" s="2" t="s">
        <v>190</v>
      </c>
      <c r="D82" s="2" t="s">
        <v>102</v>
      </c>
      <c r="E82" s="55">
        <v>12</v>
      </c>
      <c r="F82" s="55">
        <v>30</v>
      </c>
      <c r="G82" s="2" t="s">
        <v>239</v>
      </c>
    </row>
    <row r="83" ht="12.75">
      <c r="G83" s="2"/>
    </row>
    <row r="84" spans="2:7" ht="12.75">
      <c r="B84" s="2" t="s">
        <v>232</v>
      </c>
      <c r="C84" s="2" t="s">
        <v>29</v>
      </c>
      <c r="D84" s="2" t="s">
        <v>233</v>
      </c>
      <c r="E84" s="55">
        <v>21</v>
      </c>
      <c r="F84" s="55">
        <v>40</v>
      </c>
      <c r="G84" s="2" t="s">
        <v>211</v>
      </c>
    </row>
    <row r="85" spans="3:7" ht="12.75">
      <c r="C85" s="2" t="s">
        <v>23</v>
      </c>
      <c r="D85" s="2" t="s">
        <v>164</v>
      </c>
      <c r="E85" s="55">
        <v>3</v>
      </c>
      <c r="F85" s="55">
        <v>80</v>
      </c>
      <c r="G85" s="2" t="s">
        <v>203</v>
      </c>
    </row>
    <row r="86" spans="3:7" ht="12.75">
      <c r="C86" s="2" t="s">
        <v>20</v>
      </c>
      <c r="D86" s="2" t="s">
        <v>100</v>
      </c>
      <c r="E86" s="55">
        <v>9</v>
      </c>
      <c r="F86" s="55">
        <v>50</v>
      </c>
      <c r="G86" s="2" t="s">
        <v>230</v>
      </c>
    </row>
    <row r="87" spans="1:11" ht="12.75">
      <c r="A87" s="2"/>
      <c r="E87" s="2"/>
      <c r="F87" s="2"/>
      <c r="G87" s="2"/>
      <c r="K87" s="2" t="s">
        <v>44</v>
      </c>
    </row>
    <row r="88" spans="2:7" ht="12.75">
      <c r="B88" s="2" t="s">
        <v>54</v>
      </c>
      <c r="C88" s="2" t="s">
        <v>28</v>
      </c>
      <c r="D88" s="2" t="s">
        <v>236</v>
      </c>
      <c r="E88" s="55">
        <v>14</v>
      </c>
      <c r="F88" s="55">
        <v>40</v>
      </c>
      <c r="G88" s="2" t="s">
        <v>195</v>
      </c>
    </row>
    <row r="89" ht="12.75">
      <c r="G89" s="2"/>
    </row>
    <row r="90" spans="2:7" ht="12.75">
      <c r="B90" s="2" t="s">
        <v>55</v>
      </c>
      <c r="C90" s="2" t="s">
        <v>237</v>
      </c>
      <c r="D90" s="2" t="s">
        <v>164</v>
      </c>
      <c r="E90" s="55">
        <v>5</v>
      </c>
      <c r="F90" s="55">
        <v>80</v>
      </c>
      <c r="G90" s="2" t="s">
        <v>197</v>
      </c>
    </row>
    <row r="91" ht="12.75">
      <c r="G91" s="2"/>
    </row>
    <row r="92" spans="2:7" ht="12.75">
      <c r="B92" s="2" t="s">
        <v>31</v>
      </c>
      <c r="C92" s="2" t="s">
        <v>235</v>
      </c>
      <c r="D92" s="2" t="s">
        <v>236</v>
      </c>
      <c r="E92" s="55">
        <v>14</v>
      </c>
      <c r="F92" s="55">
        <v>40</v>
      </c>
      <c r="G92" s="2" t="s">
        <v>195</v>
      </c>
    </row>
    <row r="93" ht="12.75">
      <c r="G93" s="2"/>
    </row>
    <row r="94" spans="2:7" ht="12.75">
      <c r="B94" s="2" t="s">
        <v>6</v>
      </c>
      <c r="C94" s="2" t="s">
        <v>171</v>
      </c>
      <c r="D94" s="2" t="s">
        <v>100</v>
      </c>
      <c r="E94" s="55">
        <v>18</v>
      </c>
      <c r="F94" s="55">
        <v>40</v>
      </c>
      <c r="G94" s="2" t="s">
        <v>240</v>
      </c>
    </row>
    <row r="95" spans="3:7" ht="12.75">
      <c r="C95" s="2" t="s">
        <v>172</v>
      </c>
      <c r="D95" s="2" t="s">
        <v>100</v>
      </c>
      <c r="E95" s="55">
        <v>17</v>
      </c>
      <c r="F95" s="55">
        <v>30</v>
      </c>
      <c r="G95" s="2" t="s">
        <v>210</v>
      </c>
    </row>
    <row r="96" spans="3:7" ht="12.75">
      <c r="C96" s="2" t="s">
        <v>158</v>
      </c>
      <c r="D96" s="2" t="s">
        <v>165</v>
      </c>
      <c r="E96" s="55">
        <v>19</v>
      </c>
      <c r="F96" s="55">
        <v>270</v>
      </c>
      <c r="G96" s="2" t="s">
        <v>202</v>
      </c>
    </row>
    <row r="97" spans="2:7" ht="12.75">
      <c r="B97" s="2" t="s">
        <v>44</v>
      </c>
      <c r="C97" s="2" t="s">
        <v>175</v>
      </c>
      <c r="D97" s="2" t="s">
        <v>165</v>
      </c>
      <c r="E97" s="55">
        <v>16</v>
      </c>
      <c r="F97" s="55">
        <v>90</v>
      </c>
      <c r="G97" s="2" t="s">
        <v>207</v>
      </c>
    </row>
    <row r="98" spans="3:7" ht="12.75">
      <c r="C98" s="2" t="s">
        <v>174</v>
      </c>
      <c r="D98" s="2" t="s">
        <v>100</v>
      </c>
      <c r="E98" s="55">
        <v>6</v>
      </c>
      <c r="F98" s="55">
        <v>80</v>
      </c>
      <c r="G98" s="2" t="s">
        <v>212</v>
      </c>
    </row>
    <row r="99" spans="3:7" ht="12.75">
      <c r="C99" s="2" t="s">
        <v>153</v>
      </c>
      <c r="D99" s="2" t="s">
        <v>164</v>
      </c>
      <c r="E99" s="55">
        <v>2</v>
      </c>
      <c r="F99" s="55">
        <v>100</v>
      </c>
      <c r="G99" s="10" t="s">
        <v>276</v>
      </c>
    </row>
    <row r="100" spans="3:7" ht="12.75">
      <c r="C100" s="2" t="s">
        <v>154</v>
      </c>
      <c r="D100" s="2" t="s">
        <v>100</v>
      </c>
      <c r="E100" s="55">
        <v>13</v>
      </c>
      <c r="F100" s="55">
        <v>75</v>
      </c>
      <c r="G100" s="10" t="s">
        <v>278</v>
      </c>
    </row>
    <row r="101" spans="2:7" ht="12.75">
      <c r="B101" s="2" t="s">
        <v>44</v>
      </c>
      <c r="C101" s="2" t="s">
        <v>187</v>
      </c>
      <c r="D101" s="2" t="s">
        <v>100</v>
      </c>
      <c r="E101" s="55">
        <v>7</v>
      </c>
      <c r="F101" s="55">
        <v>50</v>
      </c>
      <c r="G101" s="10" t="s">
        <v>279</v>
      </c>
    </row>
    <row r="102" spans="3:7" ht="12.75">
      <c r="C102" s="10"/>
      <c r="D102" s="10"/>
      <c r="E102" s="56"/>
      <c r="F102" s="56"/>
      <c r="G102" s="10"/>
    </row>
    <row r="103" spans="2:7" ht="12.75">
      <c r="B103" s="2" t="s">
        <v>36</v>
      </c>
      <c r="C103" s="2" t="s">
        <v>18</v>
      </c>
      <c r="D103" s="2" t="s">
        <v>164</v>
      </c>
      <c r="E103" s="55">
        <v>20</v>
      </c>
      <c r="F103" s="55">
        <v>180</v>
      </c>
      <c r="G103" s="2" t="s">
        <v>200</v>
      </c>
    </row>
    <row r="104" spans="1:7" ht="12.75">
      <c r="A104" s="2"/>
      <c r="E104" s="2"/>
      <c r="F104" s="2"/>
      <c r="G104" s="10"/>
    </row>
    <row r="105" spans="2:7" ht="12.75">
      <c r="B105" s="2" t="s">
        <v>22</v>
      </c>
      <c r="C105" s="2" t="s">
        <v>149</v>
      </c>
      <c r="D105" s="2" t="s">
        <v>164</v>
      </c>
      <c r="E105" s="55">
        <v>5</v>
      </c>
      <c r="F105" s="55">
        <v>80</v>
      </c>
      <c r="G105" s="2" t="s">
        <v>197</v>
      </c>
    </row>
    <row r="107" spans="2:7" ht="12.75">
      <c r="B107" s="2" t="s">
        <v>193</v>
      </c>
      <c r="C107" s="2" t="s">
        <v>192</v>
      </c>
      <c r="D107" s="2" t="s">
        <v>101</v>
      </c>
      <c r="E107" s="55">
        <v>8</v>
      </c>
      <c r="F107" s="55">
        <v>18</v>
      </c>
      <c r="G107" s="2" t="s">
        <v>205</v>
      </c>
    </row>
    <row r="108" spans="3:7" ht="12.75">
      <c r="C108" s="10"/>
      <c r="D108" s="10"/>
      <c r="E108" s="56"/>
      <c r="F108" s="56"/>
      <c r="G108" s="2"/>
    </row>
    <row r="109" spans="2:7" ht="12.75">
      <c r="B109" s="2" t="s">
        <v>88</v>
      </c>
      <c r="C109" s="10" t="s">
        <v>245</v>
      </c>
      <c r="D109" s="2" t="s">
        <v>165</v>
      </c>
      <c r="E109" s="55">
        <v>19</v>
      </c>
      <c r="F109" s="55">
        <v>270</v>
      </c>
      <c r="G109" s="2" t="s">
        <v>202</v>
      </c>
    </row>
    <row r="110" spans="5:7" ht="12.75">
      <c r="E110" s="2"/>
      <c r="F110" s="2"/>
      <c r="G110" s="2"/>
    </row>
    <row r="111" spans="2:7" ht="12.75">
      <c r="B111" s="2" t="s">
        <v>51</v>
      </c>
      <c r="C111" s="2" t="s">
        <v>275</v>
      </c>
      <c r="D111" s="2" t="s">
        <v>165</v>
      </c>
      <c r="E111" s="55">
        <v>16</v>
      </c>
      <c r="F111" s="55">
        <v>90</v>
      </c>
      <c r="G111" s="2" t="s">
        <v>207</v>
      </c>
    </row>
    <row r="112" ht="12.75">
      <c r="G112" s="2"/>
    </row>
    <row r="113" spans="2:7" ht="12.75">
      <c r="B113" s="2" t="s">
        <v>25</v>
      </c>
      <c r="C113" s="10" t="s">
        <v>246</v>
      </c>
      <c r="D113" s="2" t="s">
        <v>165</v>
      </c>
      <c r="E113" s="55">
        <v>19</v>
      </c>
      <c r="F113" s="55">
        <v>270</v>
      </c>
      <c r="G113" s="2" t="s">
        <v>202</v>
      </c>
    </row>
    <row r="114" spans="3:7" ht="12.75">
      <c r="C114" s="10"/>
      <c r="G114" s="2"/>
    </row>
    <row r="115" ht="12.75">
      <c r="G115" s="2"/>
    </row>
    <row r="116" ht="12.75">
      <c r="G116" s="2"/>
    </row>
    <row r="118" ht="12.75">
      <c r="G118" s="2"/>
    </row>
    <row r="119" spans="6:7" ht="12.75">
      <c r="F119" s="56" t="s">
        <v>45</v>
      </c>
      <c r="G119" s="10" t="s">
        <v>46</v>
      </c>
    </row>
    <row r="120" spans="1:7" ht="12.75">
      <c r="A120" s="6" t="s">
        <v>42</v>
      </c>
      <c r="B120" s="7" t="s">
        <v>3</v>
      </c>
      <c r="C120" s="7" t="s">
        <v>47</v>
      </c>
      <c r="D120" s="6" t="s">
        <v>4</v>
      </c>
      <c r="E120" s="57" t="s">
        <v>99</v>
      </c>
      <c r="F120" s="57" t="s">
        <v>48</v>
      </c>
      <c r="G120" s="7" t="s">
        <v>5</v>
      </c>
    </row>
    <row r="121" spans="1:7" ht="12.75">
      <c r="A121" s="6"/>
      <c r="B121" s="7"/>
      <c r="C121" s="7"/>
      <c r="D121" s="6"/>
      <c r="E121" s="57"/>
      <c r="F121" s="57"/>
      <c r="G121" s="2"/>
    </row>
    <row r="122" spans="1:7" ht="12.75">
      <c r="A122" s="9" t="s">
        <v>59</v>
      </c>
      <c r="B122" s="2" t="s">
        <v>53</v>
      </c>
      <c r="C122" s="2" t="s">
        <v>23</v>
      </c>
      <c r="D122" s="2" t="s">
        <v>164</v>
      </c>
      <c r="E122" s="55">
        <v>3</v>
      </c>
      <c r="F122" s="55">
        <v>80</v>
      </c>
      <c r="G122" s="2" t="s">
        <v>203</v>
      </c>
    </row>
    <row r="123" spans="1:7" ht="12.75">
      <c r="A123" s="68">
        <v>37328</v>
      </c>
      <c r="C123" s="2" t="s">
        <v>281</v>
      </c>
      <c r="D123" s="2" t="s">
        <v>164</v>
      </c>
      <c r="E123" s="55">
        <v>20</v>
      </c>
      <c r="F123" s="55">
        <v>180</v>
      </c>
      <c r="G123" s="2" t="s">
        <v>200</v>
      </c>
    </row>
    <row r="124" spans="1:7" ht="12.75">
      <c r="A124" s="4">
        <v>2002</v>
      </c>
      <c r="C124" s="2" t="s">
        <v>29</v>
      </c>
      <c r="D124" s="2" t="s">
        <v>233</v>
      </c>
      <c r="E124" s="55">
        <v>21</v>
      </c>
      <c r="F124" s="55">
        <v>40</v>
      </c>
      <c r="G124" s="2" t="s">
        <v>211</v>
      </c>
    </row>
    <row r="125" spans="3:7" ht="12.75">
      <c r="C125" s="2" t="s">
        <v>151</v>
      </c>
      <c r="D125" s="2" t="s">
        <v>228</v>
      </c>
      <c r="E125" s="55">
        <v>15</v>
      </c>
      <c r="F125" s="55">
        <v>35</v>
      </c>
      <c r="G125" s="2" t="s">
        <v>199</v>
      </c>
    </row>
    <row r="126" spans="1:7" ht="12.75">
      <c r="A126" s="2"/>
      <c r="C126" s="2" t="s">
        <v>27</v>
      </c>
      <c r="D126" s="2" t="s">
        <v>100</v>
      </c>
      <c r="E126" s="55">
        <v>1</v>
      </c>
      <c r="F126" s="55">
        <v>50</v>
      </c>
      <c r="G126" s="2" t="s">
        <v>209</v>
      </c>
    </row>
    <row r="127" spans="1:7" ht="12.75">
      <c r="A127" s="2"/>
      <c r="C127" s="2" t="s">
        <v>20</v>
      </c>
      <c r="D127" s="2" t="s">
        <v>100</v>
      </c>
      <c r="E127" s="55">
        <v>9</v>
      </c>
      <c r="F127" s="55">
        <v>50</v>
      </c>
      <c r="G127" s="2" t="s">
        <v>230</v>
      </c>
    </row>
    <row r="128" spans="3:7" ht="12.75">
      <c r="C128" s="2" t="s">
        <v>21</v>
      </c>
      <c r="D128" s="2" t="s">
        <v>100</v>
      </c>
      <c r="E128" s="55">
        <v>11</v>
      </c>
      <c r="F128" s="55">
        <v>30</v>
      </c>
      <c r="G128" s="2" t="s">
        <v>238</v>
      </c>
    </row>
    <row r="129" spans="2:7" ht="12.75">
      <c r="B129" s="2" t="s">
        <v>44</v>
      </c>
      <c r="C129" s="2" t="s">
        <v>44</v>
      </c>
      <c r="D129" s="2" t="s">
        <v>44</v>
      </c>
      <c r="F129" s="55" t="s">
        <v>44</v>
      </c>
      <c r="G129" s="2"/>
    </row>
    <row r="130" spans="1:7" ht="12.75">
      <c r="A130" s="9"/>
      <c r="B130" s="2" t="s">
        <v>63</v>
      </c>
      <c r="C130" s="2" t="s">
        <v>234</v>
      </c>
      <c r="D130" s="2" t="s">
        <v>164</v>
      </c>
      <c r="E130" s="55">
        <v>5</v>
      </c>
      <c r="F130" s="55">
        <v>80</v>
      </c>
      <c r="G130" s="2" t="s">
        <v>197</v>
      </c>
    </row>
    <row r="131" spans="3:7" ht="12.75">
      <c r="C131" s="2" t="s">
        <v>252</v>
      </c>
      <c r="D131" s="2" t="s">
        <v>100</v>
      </c>
      <c r="E131" s="55">
        <v>6</v>
      </c>
      <c r="F131" s="55">
        <v>90</v>
      </c>
      <c r="G131" s="2" t="s">
        <v>212</v>
      </c>
    </row>
    <row r="132" ht="12.75">
      <c r="G132" s="2"/>
    </row>
    <row r="133" spans="2:7" ht="12.75">
      <c r="B133" s="2" t="s">
        <v>89</v>
      </c>
      <c r="C133" s="2" t="s">
        <v>17</v>
      </c>
      <c r="D133" s="2" t="s">
        <v>101</v>
      </c>
      <c r="E133" s="55">
        <v>10</v>
      </c>
      <c r="F133" s="55">
        <v>18</v>
      </c>
      <c r="G133" s="2" t="s">
        <v>208</v>
      </c>
    </row>
    <row r="134" spans="3:7" ht="12.75">
      <c r="C134" s="2" t="s">
        <v>171</v>
      </c>
      <c r="D134" s="2" t="s">
        <v>100</v>
      </c>
      <c r="E134" s="55">
        <v>18</v>
      </c>
      <c r="F134" s="55">
        <v>40</v>
      </c>
      <c r="G134" s="2" t="s">
        <v>240</v>
      </c>
    </row>
    <row r="135" spans="3:7" ht="12.75">
      <c r="C135" s="2" t="s">
        <v>172</v>
      </c>
      <c r="D135" s="2" t="s">
        <v>100</v>
      </c>
      <c r="E135" s="55">
        <v>17</v>
      </c>
      <c r="F135" s="55">
        <v>30</v>
      </c>
      <c r="G135" s="2" t="s">
        <v>210</v>
      </c>
    </row>
    <row r="136" spans="3:7" ht="12.75">
      <c r="C136" s="2" t="s">
        <v>159</v>
      </c>
      <c r="D136" s="2" t="s">
        <v>100</v>
      </c>
      <c r="E136" s="55">
        <v>22</v>
      </c>
      <c r="F136" s="55">
        <v>50</v>
      </c>
      <c r="G136" s="2" t="s">
        <v>206</v>
      </c>
    </row>
    <row r="137" spans="3:7" ht="12.75">
      <c r="C137" s="2" t="s">
        <v>158</v>
      </c>
      <c r="D137" s="2" t="s">
        <v>165</v>
      </c>
      <c r="E137" s="55">
        <v>19</v>
      </c>
      <c r="F137" s="55">
        <v>270</v>
      </c>
      <c r="G137" s="2" t="s">
        <v>202</v>
      </c>
    </row>
    <row r="138" spans="3:7" ht="12.75">
      <c r="C138" s="2" t="s">
        <v>175</v>
      </c>
      <c r="D138" s="2" t="s">
        <v>165</v>
      </c>
      <c r="E138" s="55">
        <v>16</v>
      </c>
      <c r="F138" s="55">
        <v>90</v>
      </c>
      <c r="G138" s="2" t="s">
        <v>207</v>
      </c>
    </row>
    <row r="139" spans="3:11" ht="12.75">
      <c r="C139" s="2" t="s">
        <v>189</v>
      </c>
      <c r="D139" s="2" t="s">
        <v>166</v>
      </c>
      <c r="E139" s="55">
        <v>4</v>
      </c>
      <c r="F139" s="55">
        <v>80</v>
      </c>
      <c r="G139" s="2" t="s">
        <v>204</v>
      </c>
      <c r="I139" s="14"/>
      <c r="J139" s="14"/>
      <c r="K139" s="14"/>
    </row>
    <row r="140" spans="3:11" ht="12.75">
      <c r="C140" s="2" t="s">
        <v>190</v>
      </c>
      <c r="D140" s="2" t="s">
        <v>102</v>
      </c>
      <c r="E140" s="55">
        <v>12</v>
      </c>
      <c r="F140" s="55">
        <v>30</v>
      </c>
      <c r="G140" s="2" t="s">
        <v>239</v>
      </c>
      <c r="I140" s="14"/>
      <c r="J140" s="14"/>
      <c r="K140" s="14"/>
    </row>
    <row r="141" spans="3:7" ht="12.75">
      <c r="C141" s="2" t="s">
        <v>152</v>
      </c>
      <c r="D141" s="2" t="s">
        <v>101</v>
      </c>
      <c r="E141" s="55">
        <v>8</v>
      </c>
      <c r="F141" s="55">
        <v>18</v>
      </c>
      <c r="G141" s="2" t="s">
        <v>205</v>
      </c>
    </row>
    <row r="142" spans="3:7" ht="12.75">
      <c r="C142" s="2" t="s">
        <v>153</v>
      </c>
      <c r="D142" s="2" t="s">
        <v>164</v>
      </c>
      <c r="E142" s="55">
        <v>2</v>
      </c>
      <c r="F142" s="55">
        <v>100</v>
      </c>
      <c r="G142" s="10" t="s">
        <v>276</v>
      </c>
    </row>
    <row r="143" spans="3:7" ht="12.75">
      <c r="C143" s="2" t="s">
        <v>154</v>
      </c>
      <c r="D143" s="2" t="s">
        <v>100</v>
      </c>
      <c r="E143" s="55">
        <v>13</v>
      </c>
      <c r="F143" s="55">
        <v>75</v>
      </c>
      <c r="G143" s="10" t="s">
        <v>278</v>
      </c>
    </row>
    <row r="144" spans="3:7" ht="12.75">
      <c r="C144" s="2" t="s">
        <v>187</v>
      </c>
      <c r="D144" s="2" t="s">
        <v>100</v>
      </c>
      <c r="E144" s="55">
        <v>7</v>
      </c>
      <c r="F144" s="55">
        <v>50</v>
      </c>
      <c r="G144" s="10" t="s">
        <v>279</v>
      </c>
    </row>
    <row r="145" spans="2:7" ht="12.75">
      <c r="B145" s="2" t="s">
        <v>44</v>
      </c>
      <c r="C145" s="2" t="s">
        <v>44</v>
      </c>
      <c r="D145" s="2" t="s">
        <v>44</v>
      </c>
      <c r="F145" s="55" t="s">
        <v>44</v>
      </c>
      <c r="G145" s="2"/>
    </row>
    <row r="146" spans="2:7" ht="12.75">
      <c r="B146" s="2" t="s">
        <v>54</v>
      </c>
      <c r="C146" s="2" t="s">
        <v>32</v>
      </c>
      <c r="D146" s="2" t="s">
        <v>164</v>
      </c>
      <c r="E146" s="55">
        <v>20</v>
      </c>
      <c r="F146" s="55">
        <v>180</v>
      </c>
      <c r="G146" s="2" t="s">
        <v>200</v>
      </c>
    </row>
    <row r="147" spans="2:7" ht="12.75">
      <c r="B147" s="2" t="s">
        <v>44</v>
      </c>
      <c r="C147" s="2" t="s">
        <v>33</v>
      </c>
      <c r="D147" s="2" t="s">
        <v>164</v>
      </c>
      <c r="E147" s="55">
        <v>1</v>
      </c>
      <c r="F147" s="55">
        <v>150</v>
      </c>
      <c r="G147" s="2" t="s">
        <v>251</v>
      </c>
    </row>
    <row r="148" ht="12.75">
      <c r="G148" s="2"/>
    </row>
    <row r="149" spans="2:7" ht="12.75">
      <c r="B149" s="2" t="s">
        <v>55</v>
      </c>
      <c r="C149" s="2" t="s">
        <v>150</v>
      </c>
      <c r="D149" s="2" t="s">
        <v>100</v>
      </c>
      <c r="E149" s="55">
        <v>1</v>
      </c>
      <c r="F149" s="55">
        <v>50</v>
      </c>
      <c r="G149" s="2" t="s">
        <v>209</v>
      </c>
    </row>
    <row r="150" ht="12.75">
      <c r="G150" s="2"/>
    </row>
    <row r="151" spans="2:7" ht="12.75">
      <c r="B151" s="2" t="s">
        <v>31</v>
      </c>
      <c r="C151" s="2" t="s">
        <v>227</v>
      </c>
      <c r="D151" s="2" t="s">
        <v>228</v>
      </c>
      <c r="E151" s="55">
        <v>15</v>
      </c>
      <c r="F151" s="55">
        <v>35</v>
      </c>
      <c r="G151" s="2" t="s">
        <v>199</v>
      </c>
    </row>
    <row r="152" spans="3:7" ht="12.75">
      <c r="C152" s="2" t="s">
        <v>174</v>
      </c>
      <c r="D152" s="2" t="s">
        <v>100</v>
      </c>
      <c r="E152" s="55">
        <v>6</v>
      </c>
      <c r="F152" s="55">
        <v>80</v>
      </c>
      <c r="G152" s="2" t="s">
        <v>212</v>
      </c>
    </row>
    <row r="153" spans="3:7" ht="12.75">
      <c r="C153" s="2" t="s">
        <v>173</v>
      </c>
      <c r="D153" s="2" t="s">
        <v>236</v>
      </c>
      <c r="E153" s="55">
        <v>14</v>
      </c>
      <c r="F153" s="55">
        <v>40</v>
      </c>
      <c r="G153" s="2" t="s">
        <v>195</v>
      </c>
    </row>
    <row r="154" spans="3:7" ht="12.75">
      <c r="C154" s="2" t="s">
        <v>24</v>
      </c>
      <c r="D154" s="2" t="s">
        <v>164</v>
      </c>
      <c r="E154" s="55">
        <v>3</v>
      </c>
      <c r="F154" s="55">
        <v>100</v>
      </c>
      <c r="G154" s="2" t="s">
        <v>203</v>
      </c>
    </row>
    <row r="155" spans="3:7" ht="12.75">
      <c r="C155" s="2" t="s">
        <v>18</v>
      </c>
      <c r="D155" s="2" t="s">
        <v>164</v>
      </c>
      <c r="E155" s="55">
        <v>20</v>
      </c>
      <c r="F155" s="55">
        <v>180</v>
      </c>
      <c r="G155" s="2" t="s">
        <v>200</v>
      </c>
    </row>
    <row r="156" spans="3:7" ht="12.75">
      <c r="C156" s="2" t="s">
        <v>29</v>
      </c>
      <c r="D156" s="2" t="s">
        <v>233</v>
      </c>
      <c r="E156" s="55">
        <v>21</v>
      </c>
      <c r="F156" s="55">
        <v>40</v>
      </c>
      <c r="G156" s="2" t="s">
        <v>211</v>
      </c>
    </row>
    <row r="157" spans="3:7" ht="12.75">
      <c r="C157" s="2" t="s">
        <v>20</v>
      </c>
      <c r="D157" s="2" t="s">
        <v>100</v>
      </c>
      <c r="E157" s="55">
        <v>9</v>
      </c>
      <c r="F157" s="55">
        <v>50</v>
      </c>
      <c r="G157" s="2" t="s">
        <v>230</v>
      </c>
    </row>
    <row r="158" spans="2:7" ht="12.75">
      <c r="B158" s="2" t="s">
        <v>44</v>
      </c>
      <c r="C158" s="2" t="s">
        <v>21</v>
      </c>
      <c r="D158" s="2" t="s">
        <v>100</v>
      </c>
      <c r="E158" s="55">
        <v>11</v>
      </c>
      <c r="F158" s="55">
        <v>30</v>
      </c>
      <c r="G158" s="2" t="s">
        <v>238</v>
      </c>
    </row>
    <row r="159" ht="12.75">
      <c r="G159" s="13"/>
    </row>
    <row r="160" spans="2:7" ht="12.75">
      <c r="B160" s="2" t="s">
        <v>57</v>
      </c>
      <c r="C160" s="2" t="s">
        <v>237</v>
      </c>
      <c r="D160" s="2" t="s">
        <v>164</v>
      </c>
      <c r="E160" s="55">
        <v>5</v>
      </c>
      <c r="F160" s="55">
        <v>80</v>
      </c>
      <c r="G160" s="2" t="s">
        <v>197</v>
      </c>
    </row>
    <row r="161" spans="3:7" ht="12.75">
      <c r="C161" s="76" t="s">
        <v>27</v>
      </c>
      <c r="D161" s="2" t="s">
        <v>100</v>
      </c>
      <c r="E161" s="55">
        <v>1</v>
      </c>
      <c r="F161" s="55">
        <v>50</v>
      </c>
      <c r="G161" s="2" t="s">
        <v>209</v>
      </c>
    </row>
    <row r="162" ht="12.75">
      <c r="G162" s="2"/>
    </row>
    <row r="163" spans="2:7" ht="15.75">
      <c r="B163" s="2" t="s">
        <v>34</v>
      </c>
      <c r="C163" s="53" t="s">
        <v>35</v>
      </c>
      <c r="D163" s="2" t="s">
        <v>96</v>
      </c>
      <c r="F163" s="55" t="s">
        <v>194</v>
      </c>
      <c r="G163" s="2" t="s">
        <v>253</v>
      </c>
    </row>
    <row r="164" ht="12.75">
      <c r="G164" s="2"/>
    </row>
    <row r="165" ht="12.75">
      <c r="G165" s="2"/>
    </row>
    <row r="166" ht="12.75">
      <c r="G166" s="2"/>
    </row>
    <row r="167" ht="12.75">
      <c r="G167" s="2"/>
    </row>
    <row r="168" ht="12.75">
      <c r="G168" s="2"/>
    </row>
    <row r="169" spans="6:7" ht="12.75">
      <c r="F169" s="56" t="s">
        <v>45</v>
      </c>
      <c r="G169" s="10" t="s">
        <v>46</v>
      </c>
    </row>
    <row r="170" spans="1:7" ht="12.75">
      <c r="A170" s="6" t="s">
        <v>42</v>
      </c>
      <c r="B170" s="7" t="s">
        <v>3</v>
      </c>
      <c r="C170" s="7" t="s">
        <v>47</v>
      </c>
      <c r="D170" s="6" t="s">
        <v>4</v>
      </c>
      <c r="E170" s="57" t="s">
        <v>99</v>
      </c>
      <c r="F170" s="57" t="s">
        <v>48</v>
      </c>
      <c r="G170" s="7" t="s">
        <v>5</v>
      </c>
    </row>
    <row r="171" spans="1:7" ht="12.75">
      <c r="A171" s="6"/>
      <c r="B171" s="7"/>
      <c r="C171" s="7"/>
      <c r="D171" s="6"/>
      <c r="E171" s="57"/>
      <c r="F171" s="57"/>
      <c r="G171" s="2"/>
    </row>
    <row r="172" spans="1:7" ht="12.75">
      <c r="A172" s="9" t="s">
        <v>60</v>
      </c>
      <c r="B172" s="2" t="s">
        <v>61</v>
      </c>
      <c r="C172" s="2" t="s">
        <v>257</v>
      </c>
      <c r="D172" s="2" t="s">
        <v>101</v>
      </c>
      <c r="E172" s="55">
        <v>8</v>
      </c>
      <c r="F172" s="55">
        <v>18</v>
      </c>
      <c r="G172" s="2" t="s">
        <v>205</v>
      </c>
    </row>
    <row r="173" spans="1:7" ht="12.75">
      <c r="A173" s="68">
        <v>37329</v>
      </c>
      <c r="C173" s="2" t="s">
        <v>9</v>
      </c>
      <c r="D173" s="2" t="s">
        <v>101</v>
      </c>
      <c r="E173" s="55">
        <v>10</v>
      </c>
      <c r="F173" s="55">
        <v>18</v>
      </c>
      <c r="G173" s="2" t="s">
        <v>196</v>
      </c>
    </row>
    <row r="174" spans="1:7" ht="12.75">
      <c r="A174" s="4">
        <v>2002</v>
      </c>
      <c r="G174" s="2"/>
    </row>
    <row r="175" spans="2:7" ht="12.75">
      <c r="B175" s="2" t="s">
        <v>63</v>
      </c>
      <c r="C175" s="2" t="s">
        <v>227</v>
      </c>
      <c r="D175" s="2" t="s">
        <v>228</v>
      </c>
      <c r="E175" s="55">
        <v>15</v>
      </c>
      <c r="F175" s="55">
        <v>35</v>
      </c>
      <c r="G175" s="2" t="s">
        <v>199</v>
      </c>
    </row>
    <row r="176" spans="2:7" ht="12.75">
      <c r="B176" s="13" t="s">
        <v>44</v>
      </c>
      <c r="C176" s="2" t="s">
        <v>161</v>
      </c>
      <c r="D176" s="2" t="s">
        <v>165</v>
      </c>
      <c r="E176" s="55">
        <v>16</v>
      </c>
      <c r="F176" s="55">
        <v>90</v>
      </c>
      <c r="G176" s="2" t="s">
        <v>207</v>
      </c>
    </row>
    <row r="177" spans="3:7" ht="12.75">
      <c r="C177" s="2" t="s">
        <v>160</v>
      </c>
      <c r="D177" s="2" t="s">
        <v>100</v>
      </c>
      <c r="E177" s="55">
        <v>22</v>
      </c>
      <c r="F177" s="55">
        <v>50</v>
      </c>
      <c r="G177" s="2" t="s">
        <v>206</v>
      </c>
    </row>
    <row r="178" spans="3:7" ht="12.75">
      <c r="C178" s="2" t="s">
        <v>162</v>
      </c>
      <c r="D178" s="2" t="s">
        <v>165</v>
      </c>
      <c r="E178" s="55">
        <v>19</v>
      </c>
      <c r="F178" s="55">
        <v>270</v>
      </c>
      <c r="G178" s="2" t="s">
        <v>202</v>
      </c>
    </row>
    <row r="179" spans="3:7" ht="12.75">
      <c r="C179" s="2" t="s">
        <v>24</v>
      </c>
      <c r="D179" s="2" t="s">
        <v>164</v>
      </c>
      <c r="E179" s="55">
        <v>6</v>
      </c>
      <c r="F179" s="55">
        <v>140</v>
      </c>
      <c r="G179" s="2" t="s">
        <v>201</v>
      </c>
    </row>
    <row r="180" spans="3:7" ht="12.75">
      <c r="C180" s="2" t="s">
        <v>153</v>
      </c>
      <c r="D180" s="2" t="s">
        <v>164</v>
      </c>
      <c r="E180" s="55">
        <v>2</v>
      </c>
      <c r="F180" s="55">
        <v>100</v>
      </c>
      <c r="G180" s="10" t="s">
        <v>276</v>
      </c>
    </row>
    <row r="181" spans="3:7" ht="12.75">
      <c r="C181" s="2" t="s">
        <v>154</v>
      </c>
      <c r="D181" s="2" t="s">
        <v>100</v>
      </c>
      <c r="E181" s="55">
        <v>13</v>
      </c>
      <c r="F181" s="55">
        <v>75</v>
      </c>
      <c r="G181" s="10" t="s">
        <v>278</v>
      </c>
    </row>
    <row r="182" spans="3:7" ht="12.75">
      <c r="C182" s="2" t="s">
        <v>187</v>
      </c>
      <c r="D182" s="2" t="s">
        <v>100</v>
      </c>
      <c r="E182" s="55">
        <v>7</v>
      </c>
      <c r="F182" s="55">
        <v>50</v>
      </c>
      <c r="G182" s="10" t="s">
        <v>279</v>
      </c>
    </row>
    <row r="183" ht="12.75">
      <c r="G183" s="13"/>
    </row>
    <row r="184" spans="2:7" ht="12.75">
      <c r="B184" s="2" t="s">
        <v>155</v>
      </c>
      <c r="C184" s="13" t="s">
        <v>29</v>
      </c>
      <c r="D184" s="2" t="s">
        <v>100</v>
      </c>
      <c r="E184" s="55">
        <v>18</v>
      </c>
      <c r="F184" s="55">
        <v>40</v>
      </c>
      <c r="G184" s="2" t="s">
        <v>261</v>
      </c>
    </row>
    <row r="185" spans="3:7" ht="12.75">
      <c r="C185" s="13"/>
      <c r="G185" s="2"/>
    </row>
    <row r="186" spans="2:7" ht="12.75">
      <c r="B186" s="2" t="s">
        <v>26</v>
      </c>
      <c r="C186" s="2" t="s">
        <v>18</v>
      </c>
      <c r="D186" s="2" t="s">
        <v>164</v>
      </c>
      <c r="E186" s="55">
        <v>20</v>
      </c>
      <c r="F186" s="55">
        <v>180</v>
      </c>
      <c r="G186" s="2" t="s">
        <v>200</v>
      </c>
    </row>
    <row r="187" spans="3:7" ht="12.75">
      <c r="C187" s="2" t="s">
        <v>258</v>
      </c>
      <c r="D187" s="2" t="s">
        <v>236</v>
      </c>
      <c r="E187" s="55">
        <v>14</v>
      </c>
      <c r="F187" s="55">
        <v>40</v>
      </c>
      <c r="G187" s="2" t="s">
        <v>195</v>
      </c>
    </row>
    <row r="188" spans="3:7" ht="12.75">
      <c r="C188" s="2" t="s">
        <v>27</v>
      </c>
      <c r="D188" s="2" t="s">
        <v>100</v>
      </c>
      <c r="E188" s="55">
        <v>1</v>
      </c>
      <c r="F188" s="55">
        <v>50</v>
      </c>
      <c r="G188" s="2" t="s">
        <v>209</v>
      </c>
    </row>
    <row r="189" spans="3:7" ht="12.75">
      <c r="C189" s="2" t="s">
        <v>20</v>
      </c>
      <c r="D189" s="2" t="s">
        <v>100</v>
      </c>
      <c r="E189" s="55">
        <v>9</v>
      </c>
      <c r="F189" s="55">
        <v>50</v>
      </c>
      <c r="G189" s="2" t="s">
        <v>230</v>
      </c>
    </row>
    <row r="190" spans="3:7" ht="12.75">
      <c r="C190" s="2" t="s">
        <v>21</v>
      </c>
      <c r="D190" s="2" t="s">
        <v>100</v>
      </c>
      <c r="E190" s="55">
        <v>11</v>
      </c>
      <c r="F190" s="55">
        <v>30</v>
      </c>
      <c r="G190" s="2" t="s">
        <v>238</v>
      </c>
    </row>
    <row r="191" ht="12.75">
      <c r="G191" s="13"/>
    </row>
    <row r="192" spans="2:7" ht="12.75">
      <c r="B192" s="2" t="s">
        <v>89</v>
      </c>
      <c r="C192" s="2" t="s">
        <v>17</v>
      </c>
      <c r="D192" s="2" t="s">
        <v>101</v>
      </c>
      <c r="E192" s="55">
        <v>10</v>
      </c>
      <c r="F192" s="55">
        <v>18</v>
      </c>
      <c r="G192" s="2" t="s">
        <v>196</v>
      </c>
    </row>
    <row r="193" spans="3:7" ht="12.75">
      <c r="C193" s="2" t="s">
        <v>189</v>
      </c>
      <c r="D193" s="2" t="s">
        <v>166</v>
      </c>
      <c r="E193" s="55">
        <v>4</v>
      </c>
      <c r="F193" s="55">
        <v>80</v>
      </c>
      <c r="G193" s="2" t="s">
        <v>204</v>
      </c>
    </row>
    <row r="194" spans="3:7" ht="12.75">
      <c r="C194" s="2" t="s">
        <v>190</v>
      </c>
      <c r="D194" s="2" t="s">
        <v>102</v>
      </c>
      <c r="E194" s="55">
        <v>12</v>
      </c>
      <c r="F194" s="55">
        <v>30</v>
      </c>
      <c r="G194" s="2" t="s">
        <v>239</v>
      </c>
    </row>
    <row r="195" spans="3:7" ht="12.75">
      <c r="C195" s="2" t="s">
        <v>152</v>
      </c>
      <c r="D195" s="2" t="s">
        <v>101</v>
      </c>
      <c r="E195" s="55">
        <v>8</v>
      </c>
      <c r="F195" s="55">
        <v>18</v>
      </c>
      <c r="G195" s="2" t="s">
        <v>205</v>
      </c>
    </row>
    <row r="196" ht="12.75">
      <c r="G196" s="2"/>
    </row>
    <row r="197" spans="2:7" ht="12.75">
      <c r="B197" s="2" t="s">
        <v>232</v>
      </c>
      <c r="C197" s="2" t="s">
        <v>30</v>
      </c>
      <c r="D197" s="2" t="s">
        <v>164</v>
      </c>
      <c r="E197" s="55">
        <v>5</v>
      </c>
      <c r="F197" s="55">
        <v>80</v>
      </c>
      <c r="G197" s="2" t="s">
        <v>197</v>
      </c>
    </row>
    <row r="198" spans="3:7" ht="12.75">
      <c r="C198" s="13"/>
      <c r="D198" s="13"/>
      <c r="G198" s="2"/>
    </row>
    <row r="199" spans="2:7" ht="12.75">
      <c r="B199" s="2" t="s">
        <v>15</v>
      </c>
      <c r="C199" s="2" t="s">
        <v>163</v>
      </c>
      <c r="D199" s="2" t="s">
        <v>183</v>
      </c>
      <c r="E199" s="55">
        <v>19</v>
      </c>
      <c r="F199" s="55">
        <v>350</v>
      </c>
      <c r="G199" s="2" t="s">
        <v>229</v>
      </c>
    </row>
    <row r="200" spans="3:7" ht="12.75">
      <c r="C200" s="2" t="s">
        <v>40</v>
      </c>
      <c r="D200" s="2" t="s">
        <v>100</v>
      </c>
      <c r="E200" s="55">
        <v>2</v>
      </c>
      <c r="F200" s="55">
        <v>150</v>
      </c>
      <c r="G200" s="10" t="s">
        <v>277</v>
      </c>
    </row>
    <row r="201" ht="12.75">
      <c r="G201" s="76"/>
    </row>
    <row r="202" spans="2:7" ht="12.75">
      <c r="B202" s="2" t="s">
        <v>36</v>
      </c>
      <c r="C202" s="2" t="s">
        <v>23</v>
      </c>
      <c r="D202" s="2" t="s">
        <v>164</v>
      </c>
      <c r="E202" s="55">
        <v>3</v>
      </c>
      <c r="F202" s="55">
        <v>80</v>
      </c>
      <c r="G202" s="2" t="s">
        <v>203</v>
      </c>
    </row>
    <row r="203" ht="12.75">
      <c r="G203" s="13"/>
    </row>
    <row r="204" spans="2:7" ht="12.75">
      <c r="B204" s="2" t="s">
        <v>22</v>
      </c>
      <c r="C204" s="2" t="s">
        <v>185</v>
      </c>
      <c r="D204" s="2" t="s">
        <v>164</v>
      </c>
      <c r="E204" s="55">
        <v>6</v>
      </c>
      <c r="F204" s="55">
        <v>140</v>
      </c>
      <c r="G204" s="2" t="s">
        <v>201</v>
      </c>
    </row>
    <row r="205" ht="12.75">
      <c r="G205" s="2"/>
    </row>
    <row r="206" spans="2:7" ht="12.75">
      <c r="B206" s="2" t="s">
        <v>51</v>
      </c>
      <c r="C206" s="77" t="s">
        <v>237</v>
      </c>
      <c r="D206" s="2" t="s">
        <v>166</v>
      </c>
      <c r="E206" s="55">
        <v>4</v>
      </c>
      <c r="F206" s="55">
        <v>80</v>
      </c>
      <c r="G206" s="2" t="s">
        <v>204</v>
      </c>
    </row>
    <row r="207" spans="3:7" ht="12.75">
      <c r="C207" s="13"/>
      <c r="D207" s="13"/>
      <c r="G207" s="13"/>
    </row>
    <row r="208" spans="2:7" ht="12.75">
      <c r="B208" s="2" t="s">
        <v>0</v>
      </c>
      <c r="C208" s="2" t="s">
        <v>180</v>
      </c>
      <c r="D208" s="2" t="s">
        <v>101</v>
      </c>
      <c r="E208" s="55">
        <v>10</v>
      </c>
      <c r="F208" s="55">
        <v>18</v>
      </c>
      <c r="G208" s="13" t="s">
        <v>196</v>
      </c>
    </row>
    <row r="209" ht="12.75">
      <c r="G209" s="13"/>
    </row>
    <row r="210" spans="2:7" ht="12.75">
      <c r="B210" s="2" t="s">
        <v>177</v>
      </c>
      <c r="C210" s="2" t="s">
        <v>178</v>
      </c>
      <c r="D210" s="2" t="s">
        <v>101</v>
      </c>
      <c r="E210" s="55">
        <v>8</v>
      </c>
      <c r="F210" s="55">
        <v>18</v>
      </c>
      <c r="G210" s="2" t="s">
        <v>205</v>
      </c>
    </row>
    <row r="211" ht="12.75">
      <c r="G211" s="2"/>
    </row>
    <row r="212" ht="12.75">
      <c r="G212" s="2"/>
    </row>
    <row r="213" ht="12.75">
      <c r="G213" s="13"/>
    </row>
    <row r="214" spans="1:7" ht="12.75">
      <c r="A214" s="9" t="s">
        <v>62</v>
      </c>
      <c r="B214" s="2" t="s">
        <v>37</v>
      </c>
      <c r="C214" s="2" t="s">
        <v>213</v>
      </c>
      <c r="D214" s="2" t="s">
        <v>166</v>
      </c>
      <c r="E214" s="55">
        <v>4</v>
      </c>
      <c r="F214" s="55">
        <v>120</v>
      </c>
      <c r="G214" s="13" t="s">
        <v>259</v>
      </c>
    </row>
    <row r="215" spans="1:7" ht="12.75">
      <c r="A215" s="68">
        <v>37330</v>
      </c>
      <c r="C215" s="2" t="s">
        <v>152</v>
      </c>
      <c r="D215" s="2" t="s">
        <v>101</v>
      </c>
      <c r="E215" s="55">
        <v>8</v>
      </c>
      <c r="F215" s="55">
        <v>18</v>
      </c>
      <c r="G215" s="2" t="s">
        <v>205</v>
      </c>
    </row>
    <row r="216" spans="1:7" ht="12.75">
      <c r="A216" s="4">
        <v>2002</v>
      </c>
      <c r="G216" s="2"/>
    </row>
    <row r="217" spans="2:7" ht="12.75">
      <c r="B217" s="2" t="s">
        <v>63</v>
      </c>
      <c r="C217" s="2" t="s">
        <v>39</v>
      </c>
      <c r="D217" s="2" t="s">
        <v>167</v>
      </c>
      <c r="E217" s="55">
        <v>20</v>
      </c>
      <c r="F217" s="55">
        <v>400</v>
      </c>
      <c r="G217" s="2" t="s">
        <v>255</v>
      </c>
    </row>
    <row r="218" spans="3:7" ht="12.75">
      <c r="C218" s="2" t="s">
        <v>38</v>
      </c>
      <c r="D218" s="2" t="s">
        <v>167</v>
      </c>
      <c r="E218" s="55">
        <v>1</v>
      </c>
      <c r="F218" s="55">
        <v>150</v>
      </c>
      <c r="G218" s="13" t="s">
        <v>271</v>
      </c>
    </row>
    <row r="219" ht="12.75">
      <c r="G219" s="2"/>
    </row>
    <row r="220" spans="2:7" ht="12.75">
      <c r="B220" s="2" t="s">
        <v>41</v>
      </c>
      <c r="C220" s="2" t="s">
        <v>1</v>
      </c>
      <c r="D220" s="2" t="s">
        <v>166</v>
      </c>
      <c r="E220" s="55">
        <v>4</v>
      </c>
      <c r="F220" s="55">
        <v>120</v>
      </c>
      <c r="G220" s="13" t="s">
        <v>259</v>
      </c>
    </row>
    <row r="221" ht="12.75">
      <c r="G221" s="2"/>
    </row>
    <row r="222" spans="2:7" ht="12.75">
      <c r="B222" s="2" t="s">
        <v>6</v>
      </c>
      <c r="C222" s="78" t="s">
        <v>12</v>
      </c>
      <c r="D222" s="2" t="s">
        <v>169</v>
      </c>
      <c r="E222" s="55">
        <v>3</v>
      </c>
      <c r="F222" s="55">
        <v>88</v>
      </c>
      <c r="G222" s="13" t="s">
        <v>203</v>
      </c>
    </row>
    <row r="223" spans="3:7" ht="12.75">
      <c r="C223" s="78"/>
      <c r="G223" s="13"/>
    </row>
    <row r="224" ht="12.75">
      <c r="G224" s="2"/>
    </row>
    <row r="225" spans="1:7" ht="12.75">
      <c r="A225" s="9"/>
      <c r="G225" s="2"/>
    </row>
    <row r="226" spans="1:7" ht="12.75">
      <c r="A226" s="9"/>
      <c r="G226" s="2"/>
    </row>
    <row r="227" spans="1:7" ht="12.75">
      <c r="A227" s="9"/>
      <c r="G227" s="2"/>
    </row>
    <row r="228" spans="1:7" ht="12.75">
      <c r="A228" s="9" t="s">
        <v>214</v>
      </c>
      <c r="C228" s="10"/>
      <c r="G228" s="2"/>
    </row>
    <row r="229" spans="1:7" ht="12.75">
      <c r="A229" s="9"/>
      <c r="C229" s="10"/>
      <c r="G229" s="2"/>
    </row>
    <row r="230" spans="1:7" ht="12.75">
      <c r="A230" s="9"/>
      <c r="C230" s="10"/>
      <c r="G230" s="2"/>
    </row>
    <row r="231" spans="1:7" ht="12.75">
      <c r="A231" s="9"/>
      <c r="C231" s="10" t="s">
        <v>247</v>
      </c>
      <c r="G231" s="2"/>
    </row>
    <row r="232" spans="1:7" ht="12.75">
      <c r="A232" s="9">
        <v>802</v>
      </c>
      <c r="B232" s="2" t="s">
        <v>127</v>
      </c>
      <c r="C232" s="10" t="s">
        <v>130</v>
      </c>
      <c r="E232" s="55">
        <v>3</v>
      </c>
      <c r="G232" s="2"/>
    </row>
    <row r="233" spans="1:7" ht="12.75">
      <c r="A233" s="9"/>
      <c r="B233" s="2" t="s">
        <v>128</v>
      </c>
      <c r="C233" s="10" t="s">
        <v>132</v>
      </c>
      <c r="E233" s="55">
        <v>10</v>
      </c>
      <c r="G233" s="2"/>
    </row>
    <row r="234" spans="1:7" ht="12.75">
      <c r="A234" s="9"/>
      <c r="B234" s="2" t="s">
        <v>129</v>
      </c>
      <c r="C234" s="10" t="s">
        <v>131</v>
      </c>
      <c r="D234" s="2" t="s">
        <v>44</v>
      </c>
      <c r="G234" s="2"/>
    </row>
    <row r="235" spans="1:7" ht="12.75">
      <c r="A235" s="9"/>
      <c r="C235" s="10"/>
      <c r="G235" s="2"/>
    </row>
    <row r="236" spans="1:7" ht="12.75">
      <c r="A236" s="9">
        <v>802.1</v>
      </c>
      <c r="C236" s="10" t="s">
        <v>248</v>
      </c>
      <c r="D236" s="2" t="s">
        <v>199</v>
      </c>
      <c r="E236" s="55">
        <v>15</v>
      </c>
      <c r="G236" s="2"/>
    </row>
    <row r="237" spans="1:7" ht="12.75">
      <c r="A237" s="2"/>
      <c r="C237" s="10"/>
      <c r="G237" s="2"/>
    </row>
    <row r="238" spans="1:7" ht="12.75">
      <c r="A238" s="9"/>
      <c r="C238" s="10" t="s">
        <v>108</v>
      </c>
      <c r="G238" s="2"/>
    </row>
    <row r="239" spans="1:7" ht="12.75">
      <c r="A239" s="9">
        <v>802.3</v>
      </c>
      <c r="B239" s="2" t="s">
        <v>117</v>
      </c>
      <c r="C239" s="10" t="s">
        <v>215</v>
      </c>
      <c r="D239" s="2" t="s">
        <v>202</v>
      </c>
      <c r="E239" s="55">
        <v>19</v>
      </c>
      <c r="G239" s="2"/>
    </row>
    <row r="240" spans="1:7" ht="12.75">
      <c r="A240" s="9"/>
      <c r="B240" s="2" t="s">
        <v>109</v>
      </c>
      <c r="C240" s="10" t="s">
        <v>142</v>
      </c>
      <c r="D240" s="2" t="s">
        <v>207</v>
      </c>
      <c r="E240" s="55">
        <v>16</v>
      </c>
      <c r="G240" s="2"/>
    </row>
    <row r="241" spans="1:7" ht="12.75">
      <c r="A241" s="9"/>
      <c r="B241" s="2" t="s">
        <v>110</v>
      </c>
      <c r="C241" s="10" t="s">
        <v>216</v>
      </c>
      <c r="D241" s="2" t="s">
        <v>206</v>
      </c>
      <c r="E241" s="55">
        <v>22</v>
      </c>
      <c r="G241" s="2"/>
    </row>
    <row r="242" spans="1:7" ht="12.75">
      <c r="A242" s="9"/>
      <c r="B242" s="2" t="s">
        <v>111</v>
      </c>
      <c r="C242" s="10" t="s">
        <v>119</v>
      </c>
      <c r="D242" s="2" t="s">
        <v>240</v>
      </c>
      <c r="E242" s="55">
        <v>18</v>
      </c>
      <c r="G242" s="2"/>
    </row>
    <row r="243" spans="1:7" ht="12.75">
      <c r="A243" s="9"/>
      <c r="B243" s="2" t="s">
        <v>112</v>
      </c>
      <c r="C243" s="10" t="s">
        <v>217</v>
      </c>
      <c r="D243" s="2" t="s">
        <v>210</v>
      </c>
      <c r="E243" s="55">
        <v>17</v>
      </c>
      <c r="G243" s="2"/>
    </row>
    <row r="244" spans="1:7" ht="12.75">
      <c r="A244" s="9"/>
      <c r="C244" s="10"/>
      <c r="G244" s="2"/>
    </row>
    <row r="245" spans="1:7" ht="12.75">
      <c r="A245" s="9"/>
      <c r="C245" s="10" t="s">
        <v>133</v>
      </c>
      <c r="G245" s="2"/>
    </row>
    <row r="246" spans="1:7" ht="12.75">
      <c r="A246" s="9">
        <v>802.11</v>
      </c>
      <c r="B246" s="2" t="s">
        <v>137</v>
      </c>
      <c r="C246" s="10" t="s">
        <v>222</v>
      </c>
      <c r="D246" s="2" t="s">
        <v>200</v>
      </c>
      <c r="E246" s="55">
        <v>20</v>
      </c>
      <c r="G246" s="2"/>
    </row>
    <row r="247" spans="1:7" ht="12.75">
      <c r="A247" s="9"/>
      <c r="B247" s="2" t="s">
        <v>138</v>
      </c>
      <c r="C247" s="10" t="s">
        <v>223</v>
      </c>
      <c r="D247" s="2" t="s">
        <v>272</v>
      </c>
      <c r="E247" s="55">
        <v>6</v>
      </c>
      <c r="G247" s="2"/>
    </row>
    <row r="248" spans="1:7" ht="12.75">
      <c r="A248" s="9"/>
      <c r="B248" s="2" t="s">
        <v>139</v>
      </c>
      <c r="C248" s="10" t="s">
        <v>224</v>
      </c>
      <c r="D248" s="2" t="s">
        <v>203</v>
      </c>
      <c r="E248" s="55">
        <v>3</v>
      </c>
      <c r="G248" s="2"/>
    </row>
    <row r="249" spans="1:7" ht="12.75">
      <c r="A249" s="9"/>
      <c r="B249" s="2" t="s">
        <v>140</v>
      </c>
      <c r="C249" s="10" t="s">
        <v>224</v>
      </c>
      <c r="D249" s="2" t="s">
        <v>197</v>
      </c>
      <c r="E249" s="55">
        <v>5</v>
      </c>
      <c r="G249" s="2"/>
    </row>
    <row r="250" spans="1:7" ht="12.75">
      <c r="A250" s="9"/>
      <c r="B250" s="2" t="s">
        <v>141</v>
      </c>
      <c r="C250" s="10" t="s">
        <v>219</v>
      </c>
      <c r="D250" s="2" t="s">
        <v>211</v>
      </c>
      <c r="E250" s="55">
        <v>21</v>
      </c>
      <c r="G250" s="2"/>
    </row>
    <row r="251" spans="1:7" ht="12.75">
      <c r="A251" s="9"/>
      <c r="C251" s="10"/>
      <c r="G251" s="2"/>
    </row>
    <row r="252" spans="1:7" ht="12.75">
      <c r="A252" s="9"/>
      <c r="C252" s="10" t="s">
        <v>120</v>
      </c>
      <c r="G252" s="2"/>
    </row>
    <row r="253" spans="1:7" ht="12.75">
      <c r="A253" s="9">
        <v>802.15</v>
      </c>
      <c r="B253" s="2" t="s">
        <v>114</v>
      </c>
      <c r="C253" s="10" t="s">
        <v>118</v>
      </c>
      <c r="D253" s="2" t="s">
        <v>260</v>
      </c>
      <c r="E253" s="55">
        <v>1</v>
      </c>
      <c r="G253" s="2"/>
    </row>
    <row r="254" spans="1:7" ht="12.75">
      <c r="A254" s="9"/>
      <c r="B254" s="2" t="s">
        <v>115</v>
      </c>
      <c r="C254" s="10" t="s">
        <v>119</v>
      </c>
      <c r="D254" s="2" t="s">
        <v>249</v>
      </c>
      <c r="E254" s="55">
        <v>9</v>
      </c>
      <c r="G254" s="2"/>
    </row>
    <row r="255" spans="1:7" ht="12.75">
      <c r="A255" s="9"/>
      <c r="B255" s="2" t="s">
        <v>116</v>
      </c>
      <c r="C255" s="10" t="s">
        <v>107</v>
      </c>
      <c r="D255" s="2" t="s">
        <v>238</v>
      </c>
      <c r="E255" s="55">
        <v>11</v>
      </c>
      <c r="G255" s="2"/>
    </row>
    <row r="256" spans="1:7" ht="12.75">
      <c r="A256" s="9"/>
      <c r="B256" s="2" t="s">
        <v>121</v>
      </c>
      <c r="C256" s="10" t="s">
        <v>250</v>
      </c>
      <c r="D256" s="2" t="s">
        <v>195</v>
      </c>
      <c r="E256" s="55">
        <v>14</v>
      </c>
      <c r="G256" s="2"/>
    </row>
    <row r="257" spans="1:7" ht="12.75">
      <c r="A257" s="9"/>
      <c r="C257" s="10"/>
      <c r="G257" s="2"/>
    </row>
    <row r="258" spans="1:7" ht="12.75">
      <c r="A258" s="9"/>
      <c r="C258" s="10" t="s">
        <v>113</v>
      </c>
      <c r="G258" s="2"/>
    </row>
    <row r="259" spans="1:7" ht="12.75">
      <c r="A259" s="9">
        <v>802.16</v>
      </c>
      <c r="B259" s="2" t="s">
        <v>134</v>
      </c>
      <c r="C259" s="10" t="s">
        <v>218</v>
      </c>
      <c r="D259" s="2" t="s">
        <v>204</v>
      </c>
      <c r="E259" s="55">
        <v>4</v>
      </c>
      <c r="G259" s="2"/>
    </row>
    <row r="260" spans="1:7" ht="12.75">
      <c r="A260" s="9"/>
      <c r="B260" s="2" t="s">
        <v>135</v>
      </c>
      <c r="C260" s="10" t="s">
        <v>219</v>
      </c>
      <c r="D260" s="2" t="s">
        <v>239</v>
      </c>
      <c r="E260" s="55">
        <v>12</v>
      </c>
      <c r="G260" s="2"/>
    </row>
    <row r="261" spans="1:7" ht="12.75">
      <c r="A261" s="9"/>
      <c r="B261" s="2" t="s">
        <v>136</v>
      </c>
      <c r="C261" s="10" t="s">
        <v>126</v>
      </c>
      <c r="D261" s="2" t="s">
        <v>205</v>
      </c>
      <c r="E261" s="55">
        <v>8</v>
      </c>
      <c r="G261" s="2"/>
    </row>
    <row r="262" spans="1:7" ht="12.75">
      <c r="A262" s="9"/>
      <c r="C262" s="10"/>
      <c r="E262" s="2"/>
      <c r="G262" s="2"/>
    </row>
    <row r="263" spans="1:7" ht="12.75">
      <c r="A263" s="9"/>
      <c r="C263" s="10" t="s">
        <v>113</v>
      </c>
      <c r="E263" s="2"/>
      <c r="G263" s="2"/>
    </row>
    <row r="264" spans="1:7" ht="12.75">
      <c r="A264" s="9">
        <v>802.17</v>
      </c>
      <c r="B264" s="2" t="s">
        <v>122</v>
      </c>
      <c r="C264" s="10" t="s">
        <v>125</v>
      </c>
      <c r="D264" s="10" t="s">
        <v>280</v>
      </c>
      <c r="E264" s="55">
        <v>2</v>
      </c>
      <c r="G264" s="2"/>
    </row>
    <row r="265" spans="1:7" ht="12.75">
      <c r="A265" s="9"/>
      <c r="B265" s="2" t="s">
        <v>123</v>
      </c>
      <c r="C265" s="10" t="s">
        <v>220</v>
      </c>
      <c r="D265" s="10" t="s">
        <v>278</v>
      </c>
      <c r="E265" s="55">
        <v>13</v>
      </c>
      <c r="G265" s="2"/>
    </row>
    <row r="266" spans="1:7" ht="12.75">
      <c r="A266" s="9"/>
      <c r="B266" s="2" t="s">
        <v>124</v>
      </c>
      <c r="C266" s="10" t="s">
        <v>221</v>
      </c>
      <c r="D266" s="10" t="s">
        <v>279</v>
      </c>
      <c r="E266" s="55">
        <v>7</v>
      </c>
      <c r="G266" s="2"/>
    </row>
    <row r="267" spans="1:7" ht="12.75">
      <c r="A267" s="9"/>
      <c r="C267" s="10"/>
      <c r="G267" s="2"/>
    </row>
    <row r="268" spans="1:7" ht="12.75">
      <c r="A268" s="9"/>
      <c r="C268" s="10"/>
      <c r="E268" s="2"/>
      <c r="F268" s="2"/>
      <c r="G268" s="2"/>
    </row>
    <row r="269" spans="1:7" ht="12.75">
      <c r="A269" s="9"/>
      <c r="E269" s="2"/>
      <c r="F269" s="2"/>
      <c r="G269" s="2"/>
    </row>
    <row r="270" spans="1:7" ht="12.75">
      <c r="A270" s="9" t="s">
        <v>143</v>
      </c>
      <c r="C270" s="7" t="s">
        <v>64</v>
      </c>
      <c r="E270" s="67" t="s">
        <v>65</v>
      </c>
      <c r="G270" s="2"/>
    </row>
    <row r="271" spans="1:7" ht="12.75">
      <c r="A271" s="9"/>
      <c r="C271" s="10"/>
      <c r="G271" s="2"/>
    </row>
    <row r="272" spans="1:7" ht="12.75">
      <c r="A272" s="9"/>
      <c r="C272" s="2" t="s">
        <v>262</v>
      </c>
      <c r="E272" s="4" t="s">
        <v>144</v>
      </c>
      <c r="G272" s="2"/>
    </row>
    <row r="273" spans="1:7" ht="12.75">
      <c r="A273" s="9"/>
      <c r="C273" s="2" t="s">
        <v>263</v>
      </c>
      <c r="E273" s="4" t="s">
        <v>145</v>
      </c>
      <c r="G273" s="2"/>
    </row>
    <row r="274" spans="1:7" ht="12.75">
      <c r="A274" s="9"/>
      <c r="C274" s="2" t="s">
        <v>264</v>
      </c>
      <c r="E274" s="4" t="s">
        <v>146</v>
      </c>
      <c r="G274" s="2"/>
    </row>
    <row r="275" spans="1:7" ht="12.75">
      <c r="A275" s="9"/>
      <c r="C275" s="2" t="s">
        <v>265</v>
      </c>
      <c r="E275" s="4" t="s">
        <v>147</v>
      </c>
      <c r="G275" s="2"/>
    </row>
    <row r="276" spans="1:7" ht="12.75">
      <c r="A276" s="9"/>
      <c r="C276" s="2" t="s">
        <v>266</v>
      </c>
      <c r="E276" s="4" t="s">
        <v>148</v>
      </c>
      <c r="G276" s="2"/>
    </row>
    <row r="277" spans="3:7" ht="12.75">
      <c r="C277" s="2" t="s">
        <v>267</v>
      </c>
      <c r="E277" s="4" t="s">
        <v>103</v>
      </c>
      <c r="G277" s="2"/>
    </row>
    <row r="278" spans="3:7" ht="12.75">
      <c r="C278" s="2" t="s">
        <v>268</v>
      </c>
      <c r="E278" s="4" t="s">
        <v>104</v>
      </c>
      <c r="G278" s="2"/>
    </row>
    <row r="279" spans="3:7" ht="12.75">
      <c r="C279" s="2" t="s">
        <v>2</v>
      </c>
      <c r="E279" s="4" t="s">
        <v>105</v>
      </c>
      <c r="G279" s="2"/>
    </row>
    <row r="280" spans="3:7" ht="12.75">
      <c r="C280" s="2" t="s">
        <v>269</v>
      </c>
      <c r="E280" s="4"/>
      <c r="G280" s="2"/>
    </row>
    <row r="281" spans="5:7" ht="12.75">
      <c r="E281" s="4"/>
      <c r="G281" s="2"/>
    </row>
    <row r="282" ht="12.75">
      <c r="G282" s="2"/>
    </row>
    <row r="283" ht="12.75">
      <c r="G283" s="2"/>
    </row>
    <row r="284" ht="12.75">
      <c r="G284" s="2"/>
    </row>
    <row r="285" ht="12.75">
      <c r="G285" s="2"/>
    </row>
    <row r="286" ht="12.75">
      <c r="G286" s="2"/>
    </row>
    <row r="287" ht="12.75">
      <c r="G287" s="2"/>
    </row>
    <row r="321" ht="12.75" customHeight="1">
      <c r="I321" s="1"/>
    </row>
    <row r="322" ht="26.25" customHeight="1">
      <c r="I322" s="43"/>
    </row>
    <row r="323" ht="18.75" customHeight="1">
      <c r="I323" s="1"/>
    </row>
    <row r="324" ht="15.75" customHeight="1">
      <c r="I324" s="1"/>
    </row>
    <row r="328" ht="12.75" customHeight="1">
      <c r="I328" s="1"/>
    </row>
    <row r="329" ht="12.75" customHeight="1">
      <c r="I329" s="1"/>
    </row>
    <row r="330" ht="42" customHeight="1">
      <c r="I330" s="1"/>
    </row>
    <row r="331" ht="25.5" customHeight="1">
      <c r="I331" s="1"/>
    </row>
    <row r="332" spans="5:9" ht="12.75" customHeight="1">
      <c r="E332" s="38"/>
      <c r="I332" s="1"/>
    </row>
    <row r="333" spans="2:9" ht="12.75" customHeight="1">
      <c r="B333" s="38"/>
      <c r="C333" s="38"/>
      <c r="D333" s="38"/>
      <c r="E333" s="38"/>
      <c r="F333" s="38"/>
      <c r="I333" s="1"/>
    </row>
    <row r="334" spans="1:6" ht="15.75">
      <c r="A334" s="59"/>
      <c r="B334" s="38"/>
      <c r="C334" s="38"/>
      <c r="D334" s="38"/>
      <c r="E334" s="38"/>
      <c r="F334" s="38"/>
    </row>
    <row r="335" spans="1:6" ht="15.75">
      <c r="A335" s="59"/>
      <c r="B335" s="38"/>
      <c r="C335" s="38"/>
      <c r="D335" s="38"/>
      <c r="E335" s="38"/>
      <c r="F335" s="38"/>
    </row>
    <row r="336" spans="1:6" ht="15.75">
      <c r="A336" s="59"/>
      <c r="B336" s="39"/>
      <c r="C336" s="38"/>
      <c r="D336" s="38"/>
      <c r="F336" s="38"/>
    </row>
    <row r="337" spans="1:6" ht="15">
      <c r="A337" s="60"/>
      <c r="F337" s="56"/>
    </row>
    <row r="338" spans="6:7" ht="15.75">
      <c r="F338" s="56"/>
      <c r="G338" s="38"/>
    </row>
    <row r="339" spans="5:7" ht="15.75">
      <c r="E339" s="57"/>
      <c r="F339" s="56"/>
      <c r="G339" s="38"/>
    </row>
    <row r="340" spans="2:7" ht="15.75">
      <c r="B340" s="7"/>
      <c r="C340" s="7"/>
      <c r="D340" s="7"/>
      <c r="F340" s="57"/>
      <c r="G340" s="38"/>
    </row>
    <row r="341" ht="15.75">
      <c r="G341" s="38"/>
    </row>
    <row r="342" spans="1:7" ht="12.75">
      <c r="A342" s="9"/>
      <c r="C342" s="10"/>
      <c r="G342" s="5"/>
    </row>
    <row r="343" spans="1:7" ht="12.75">
      <c r="A343" s="11"/>
      <c r="G343" s="5"/>
    </row>
    <row r="344" ht="12.75">
      <c r="G344" s="5"/>
    </row>
    <row r="345" ht="12.75">
      <c r="G345" s="8"/>
    </row>
    <row r="346" ht="12.75">
      <c r="A346" s="9"/>
    </row>
    <row r="347" ht="12.75">
      <c r="A347" s="11"/>
    </row>
  </sheetData>
  <printOptions horizontalCentered="1"/>
  <pageMargins left="0.2" right="0.2" top="0.75" bottom="0.5" header="0.5" footer="0.25"/>
  <pageSetup blackAndWhite="1" fitToHeight="0" horizontalDpi="600" verticalDpi="600" orientation="portrait" scale="79" r:id="rId1"/>
  <headerFooter alignWithMargins="0">
    <oddHeader>&amp;L&amp;"Arial,Bold"&amp;14IEEE 802 Meeting Agenda&amp;C&amp;"Arial,Bold"&amp;18St. Louis Plenary&amp;R&amp;12&amp;D Version 1.12</oddHeader>
    <oddFooter>&amp;L&amp;"Arial,Bold"[S] - indicates meeting held at Sheraton Hotel&amp;RPage &amp;P of &amp;N</oddFooter>
  </headerFooter>
  <rowBreaks count="4" manualBreakCount="4">
    <brk id="55" max="6" man="1"/>
    <brk id="115" max="6" man="1"/>
    <brk id="165" max="255" man="1"/>
    <brk id="22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view="pageBreakPreview" zoomScaleSheetLayoutView="100" workbookViewId="0" topLeftCell="A1">
      <pane xSplit="3" ySplit="4" topLeftCell="E1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Q52" sqref="Q52"/>
    </sheetView>
  </sheetViews>
  <sheetFormatPr defaultColWidth="9.140625" defaultRowHeight="12.75"/>
  <cols>
    <col min="1" max="1" width="11.28125" style="18" customWidth="1"/>
    <col min="2" max="2" width="14.57421875" style="32" customWidth="1"/>
    <col min="3" max="3" width="31.8515625" style="18" customWidth="1"/>
    <col min="4" max="4" width="14.140625" style="17" customWidth="1"/>
    <col min="5" max="5" width="7.28125" style="17" customWidth="1"/>
    <col min="6" max="7" width="8.57421875" style="17" customWidth="1"/>
    <col min="8" max="8" width="6.57421875" style="17" customWidth="1"/>
    <col min="9" max="9" width="5.140625" style="17" customWidth="1"/>
    <col min="10" max="10" width="5.421875" style="17" customWidth="1"/>
    <col min="11" max="11" width="11.00390625" style="17" customWidth="1"/>
    <col min="12" max="12" width="6.7109375" style="17" customWidth="1"/>
    <col min="13" max="13" width="6.140625" style="17" customWidth="1"/>
    <col min="14" max="14" width="6.28125" style="17" customWidth="1"/>
    <col min="15" max="15" width="6.7109375" style="17" customWidth="1"/>
    <col min="16" max="16" width="5.00390625" style="17" customWidth="1"/>
    <col min="17" max="17" width="8.140625" style="23" customWidth="1"/>
    <col min="18" max="18" width="13.421875" style="88" customWidth="1"/>
    <col min="19" max="19" width="13.421875" style="17" customWidth="1"/>
    <col min="20" max="21" width="13.421875" style="17" hidden="1" customWidth="1"/>
    <col min="22" max="16384" width="13.421875" style="17" customWidth="1"/>
  </cols>
  <sheetData>
    <row r="1" spans="1:17" ht="33.75">
      <c r="A1" s="15"/>
      <c r="B1" s="33" t="s">
        <v>66</v>
      </c>
      <c r="C1" s="15" t="s">
        <v>91</v>
      </c>
      <c r="D1" s="16" t="s">
        <v>67</v>
      </c>
      <c r="E1" s="16" t="s">
        <v>75</v>
      </c>
      <c r="F1" s="16" t="s">
        <v>68</v>
      </c>
      <c r="G1" s="16" t="s">
        <v>69</v>
      </c>
      <c r="H1" s="16" t="s">
        <v>70</v>
      </c>
      <c r="I1" s="16"/>
      <c r="J1" s="16"/>
      <c r="K1" s="16" t="s">
        <v>71</v>
      </c>
      <c r="L1" s="16"/>
      <c r="M1" s="16"/>
      <c r="N1" s="16" t="s">
        <v>72</v>
      </c>
      <c r="O1" s="16" t="s">
        <v>73</v>
      </c>
      <c r="P1" s="16" t="s">
        <v>74</v>
      </c>
      <c r="Q1" s="24" t="s">
        <v>76</v>
      </c>
    </row>
    <row r="2" spans="1:17" ht="11.25">
      <c r="A2" s="15"/>
      <c r="B2" s="33"/>
      <c r="C2" s="15"/>
      <c r="D2" s="16"/>
      <c r="E2" s="16"/>
      <c r="F2" s="16"/>
      <c r="G2" s="16"/>
      <c r="H2" s="16" t="s">
        <v>77</v>
      </c>
      <c r="I2" s="16" t="s">
        <v>78</v>
      </c>
      <c r="J2" s="16" t="s">
        <v>79</v>
      </c>
      <c r="K2" s="16" t="s">
        <v>80</v>
      </c>
      <c r="L2" s="16" t="s">
        <v>93</v>
      </c>
      <c r="M2" s="16" t="s">
        <v>95</v>
      </c>
      <c r="N2" s="16"/>
      <c r="O2" s="16"/>
      <c r="P2" s="16"/>
      <c r="Q2" s="24"/>
    </row>
    <row r="3" spans="2:16" ht="11.25">
      <c r="B3" s="34" t="s">
        <v>81</v>
      </c>
      <c r="C3" s="19"/>
      <c r="F3" s="20">
        <v>0</v>
      </c>
      <c r="G3" s="20"/>
      <c r="H3" s="20"/>
      <c r="I3" s="20"/>
      <c r="J3" s="20"/>
      <c r="K3" s="20"/>
      <c r="L3" s="20"/>
      <c r="M3" s="20"/>
      <c r="P3" s="20"/>
    </row>
    <row r="4" spans="2:16" ht="11.25">
      <c r="B4" s="34" t="s">
        <v>82</v>
      </c>
      <c r="C4" s="19"/>
      <c r="G4" s="20"/>
      <c r="H4" s="20"/>
      <c r="I4" s="20"/>
      <c r="J4" s="20"/>
      <c r="K4" s="20"/>
      <c r="L4" s="20" t="s">
        <v>87</v>
      </c>
      <c r="M4" s="20"/>
      <c r="P4" s="20"/>
    </row>
    <row r="5" spans="1:17" ht="11.25">
      <c r="A5" s="21"/>
      <c r="B5" s="35"/>
      <c r="C5" s="21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5"/>
    </row>
    <row r="6" spans="1:18" ht="15" customHeight="1">
      <c r="A6" s="36" t="str">
        <f>'Agenda-A-1'!A14</f>
        <v>Sun</v>
      </c>
      <c r="B6" s="69">
        <f>'Agenda-A-1'!A15</f>
        <v>37325</v>
      </c>
      <c r="C6" s="29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1"/>
      <c r="R6" s="79"/>
    </row>
    <row r="7" spans="1:18" s="85" customFormat="1" ht="15" customHeight="1">
      <c r="A7" s="84"/>
      <c r="B7" s="81" t="str">
        <f>'Agenda-A-1'!G10</f>
        <v>Salon A [S]</v>
      </c>
      <c r="C7" s="18" t="str">
        <f>'Agenda-A-1'!C10</f>
        <v>802.17  RPR (Alliance)</v>
      </c>
      <c r="D7" s="85" t="str">
        <f>'Agenda-A-1'!D10</f>
        <v>SR+HT</v>
      </c>
      <c r="E7" s="85">
        <f>'Agenda-A-1'!F10</f>
        <v>50</v>
      </c>
      <c r="F7" s="85">
        <f>'Agenda-A-1'!E10</f>
        <v>2</v>
      </c>
      <c r="G7" s="85">
        <v>0</v>
      </c>
      <c r="H7" s="85">
        <v>0</v>
      </c>
      <c r="I7" s="85">
        <v>1</v>
      </c>
      <c r="J7" s="85">
        <v>0</v>
      </c>
      <c r="K7" s="85">
        <v>1</v>
      </c>
      <c r="L7" s="85">
        <v>0</v>
      </c>
      <c r="M7" s="85">
        <v>0</v>
      </c>
      <c r="N7" s="85">
        <v>1</v>
      </c>
      <c r="O7" s="85">
        <v>0</v>
      </c>
      <c r="P7" s="85">
        <v>0</v>
      </c>
      <c r="Q7" s="94">
        <f>(E7*0.5)/5+1</f>
        <v>6</v>
      </c>
      <c r="R7" s="86"/>
    </row>
    <row r="8" spans="1:18" s="83" customFormat="1" ht="13.5" customHeight="1">
      <c r="A8" s="80"/>
      <c r="B8" s="87"/>
      <c r="C8" s="61" t="e">
        <f>'Agenda-A-1'!#REF!</f>
        <v>#REF!</v>
      </c>
      <c r="Q8" s="95"/>
      <c r="R8" s="82"/>
    </row>
    <row r="9" spans="2:19" ht="13.5" customHeight="1">
      <c r="B9" s="32" t="str">
        <f>'Agenda-A-1'!G12</f>
        <v>Illinois Central</v>
      </c>
      <c r="C9" s="18" t="str">
        <f>'Agenda-A-1'!C12</f>
        <v> ZigBee</v>
      </c>
      <c r="D9" s="17" t="str">
        <f>'Agenda-A-1'!D12</f>
        <v>SR+HT</v>
      </c>
      <c r="E9" s="17">
        <f>'Agenda-A-1'!F12</f>
        <v>50</v>
      </c>
      <c r="F9" s="17">
        <f>'Agenda-A-1'!E12</f>
        <v>1</v>
      </c>
      <c r="G9" s="17">
        <v>0</v>
      </c>
      <c r="H9" s="17">
        <v>0</v>
      </c>
      <c r="I9" s="17">
        <v>1</v>
      </c>
      <c r="J9" s="17">
        <v>0</v>
      </c>
      <c r="K9" s="17">
        <v>1</v>
      </c>
      <c r="L9" s="17">
        <v>0</v>
      </c>
      <c r="M9" s="17">
        <v>0</v>
      </c>
      <c r="N9" s="17">
        <v>1</v>
      </c>
      <c r="O9" s="17">
        <v>0</v>
      </c>
      <c r="P9" s="17">
        <v>0</v>
      </c>
      <c r="Q9" s="23">
        <f>(E9*0.5)/5+1</f>
        <v>6</v>
      </c>
      <c r="S9" s="18"/>
    </row>
    <row r="10" spans="1:19" s="45" customFormat="1" ht="17.25" customHeight="1">
      <c r="A10" s="62"/>
      <c r="B10" s="102" t="str">
        <f>'Agenda-A-1'!G14</f>
        <v>Missouri Pacific</v>
      </c>
      <c r="C10" s="18" t="str">
        <f>'Agenda-A-1'!C14</f>
        <v>802.11/.15  Joint Leadership Meeting</v>
      </c>
      <c r="D10" s="96" t="str">
        <f>'Agenda-A-1'!D14</f>
        <v>BR+XC</v>
      </c>
      <c r="E10" s="96">
        <f>'Agenda-A-1'!F14</f>
        <v>30</v>
      </c>
      <c r="F10" s="96">
        <f>'Agenda-A-1'!E14</f>
        <v>14</v>
      </c>
      <c r="G10" s="96">
        <v>0</v>
      </c>
      <c r="H10" s="96">
        <v>1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  <c r="O10" s="96">
        <v>0</v>
      </c>
      <c r="P10" s="96">
        <v>0</v>
      </c>
      <c r="Q10" s="99">
        <f>(E10*0.5)/5+1</f>
        <v>4</v>
      </c>
      <c r="R10" s="91"/>
      <c r="S10" s="62"/>
    </row>
    <row r="11" spans="1:19" s="47" customFormat="1" ht="16.5" customHeight="1">
      <c r="A11" s="61"/>
      <c r="B11" s="104"/>
      <c r="C11" s="61" t="str">
        <f>'Agenda-A-1'!C23</f>
        <v>802.15  Advisory Committee Meeting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101"/>
      <c r="R11" s="90"/>
      <c r="S11" s="61"/>
    </row>
    <row r="12" spans="2:19" ht="16.5" customHeight="1">
      <c r="B12" s="52" t="str">
        <f>'Agenda-A-1'!G16</f>
        <v>Missouri Pacific</v>
      </c>
      <c r="C12" s="18" t="str">
        <f>'Agenda-A-1'!C16</f>
        <v>802.11  WG Chair’s Meeting</v>
      </c>
      <c r="D12" s="47" t="str">
        <f>'Agenda-A-1'!D16</f>
        <v>BR+XC</v>
      </c>
      <c r="E12" s="47">
        <f>'Agenda-A-1'!F16</f>
        <v>30</v>
      </c>
      <c r="F12" s="47">
        <f>'Agenda-A-1'!E16</f>
        <v>14</v>
      </c>
      <c r="G12" s="47">
        <v>0</v>
      </c>
      <c r="H12" s="47">
        <v>1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1</v>
      </c>
      <c r="O12" s="47">
        <v>0</v>
      </c>
      <c r="P12" s="47">
        <v>0</v>
      </c>
      <c r="Q12" s="63">
        <f>(E12*0.5)/5+1</f>
        <v>4</v>
      </c>
      <c r="S12" s="18"/>
    </row>
    <row r="13" spans="2:19" ht="12" customHeight="1">
      <c r="B13" s="52" t="str">
        <f>'Agenda-A-1'!G18</f>
        <v>Texas Special</v>
      </c>
      <c r="C13" s="61" t="str">
        <f>'Agenda-A-1'!C18</f>
        <v>802.0    Executive Sub-Committee</v>
      </c>
      <c r="D13" s="47" t="str">
        <f>'Agenda-A-1'!D18</f>
        <v>BR</v>
      </c>
      <c r="E13" s="47">
        <f>'Agenda-A-1'!F18</f>
        <v>18</v>
      </c>
      <c r="F13" s="47">
        <f>'Agenda-A-1'!E18</f>
        <v>10</v>
      </c>
      <c r="G13" s="47">
        <v>0</v>
      </c>
      <c r="H13" s="47">
        <v>1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63">
        <f>(E13*0.5)/5+1</f>
        <v>2.8</v>
      </c>
      <c r="S13" s="18"/>
    </row>
    <row r="14" spans="2:19" ht="12" customHeight="1">
      <c r="B14" s="52" t="str">
        <f>'Agenda-A-1'!G20</f>
        <v>Colorado Eagle</v>
      </c>
      <c r="C14" s="61" t="str">
        <f>'Agenda-A-1'!C20</f>
        <v>WMA Mtg</v>
      </c>
      <c r="D14" s="47" t="str">
        <f>'Agenda-A-1'!D20</f>
        <v>BR</v>
      </c>
      <c r="E14" s="47">
        <f>'Agenda-A-1'!F20</f>
        <v>18</v>
      </c>
      <c r="F14" s="47">
        <f>'Agenda-A-1'!E20</f>
        <v>8</v>
      </c>
      <c r="G14" s="47">
        <v>0</v>
      </c>
      <c r="H14" s="47">
        <v>1</v>
      </c>
      <c r="I14" s="47"/>
      <c r="J14" s="47"/>
      <c r="K14" s="47"/>
      <c r="L14" s="47"/>
      <c r="M14" s="47"/>
      <c r="N14" s="47"/>
      <c r="O14" s="47"/>
      <c r="P14" s="47"/>
      <c r="Q14" s="63">
        <f>(E14*0.5)/5+1</f>
        <v>2.8</v>
      </c>
      <c r="S14" s="18"/>
    </row>
    <row r="15" spans="1:18" s="26" customFormat="1" ht="11.25">
      <c r="A15" s="19"/>
      <c r="B15" s="34" t="s">
        <v>83</v>
      </c>
      <c r="C15" s="19"/>
      <c r="F15" s="26">
        <v>4</v>
      </c>
      <c r="G15" s="26">
        <f aca="true" t="shared" si="0" ref="G15:M15">SUM(G9:G14)</f>
        <v>0</v>
      </c>
      <c r="H15" s="26">
        <f t="shared" si="0"/>
        <v>4</v>
      </c>
      <c r="I15" s="26">
        <f t="shared" si="0"/>
        <v>1</v>
      </c>
      <c r="J15" s="26">
        <f t="shared" si="0"/>
        <v>0</v>
      </c>
      <c r="K15" s="26">
        <f t="shared" si="0"/>
        <v>1</v>
      </c>
      <c r="L15" s="26">
        <f t="shared" si="0"/>
        <v>0</v>
      </c>
      <c r="M15" s="26">
        <f t="shared" si="0"/>
        <v>0</v>
      </c>
      <c r="O15" s="26">
        <f>SUM(O9:O14)</f>
        <v>0</v>
      </c>
      <c r="P15" s="26">
        <f>SUM(P9:P14)</f>
        <v>0</v>
      </c>
      <c r="Q15" s="27">
        <f>SUM(Q9:Q14)</f>
        <v>19.6</v>
      </c>
      <c r="R15" s="89"/>
    </row>
    <row r="16" spans="1:19" s="26" customFormat="1" ht="11.25">
      <c r="A16" s="19"/>
      <c r="B16" s="34"/>
      <c r="C16" s="19"/>
      <c r="G16" s="28"/>
      <c r="H16" s="28"/>
      <c r="I16" s="28"/>
      <c r="J16" s="28"/>
      <c r="K16" s="28"/>
      <c r="L16" s="28"/>
      <c r="M16" s="28"/>
      <c r="O16" s="28"/>
      <c r="P16" s="28"/>
      <c r="Q16" s="27"/>
      <c r="R16" s="89"/>
      <c r="S16" s="19"/>
    </row>
    <row r="17" spans="1:18" ht="11.25">
      <c r="A17" s="40" t="str">
        <f>'Agenda-A-1'!A23</f>
        <v>Mon</v>
      </c>
      <c r="B17" s="70">
        <f>'Agenda-A-1'!A24</f>
        <v>37326</v>
      </c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24"/>
      <c r="R17" s="79"/>
    </row>
    <row r="18" spans="2:17" ht="11.25">
      <c r="B18" s="102" t="str">
        <f>'Agenda-A-1'!G23</f>
        <v>Texas Special</v>
      </c>
      <c r="C18" s="18" t="str">
        <f>'Agenda-A-1'!C25</f>
        <v>802.0    Executive Committee</v>
      </c>
      <c r="D18" s="17" t="str">
        <f>'Agenda-A-1'!D25</f>
        <v>18US+70TH</v>
      </c>
      <c r="E18" s="17">
        <f>'Agenda-A-1'!F25</f>
        <v>88</v>
      </c>
      <c r="F18" s="96">
        <f>'Agenda-A-1'!E25</f>
        <v>3</v>
      </c>
      <c r="G18" s="96">
        <v>1</v>
      </c>
      <c r="H18" s="96">
        <v>0</v>
      </c>
      <c r="I18" s="96">
        <v>1</v>
      </c>
      <c r="J18" s="96">
        <v>0</v>
      </c>
      <c r="K18" s="17">
        <v>1</v>
      </c>
      <c r="L18" s="17">
        <v>0</v>
      </c>
      <c r="M18" s="96">
        <v>0</v>
      </c>
      <c r="N18" s="17">
        <v>0</v>
      </c>
      <c r="O18" s="96">
        <v>0</v>
      </c>
      <c r="P18" s="96">
        <v>0</v>
      </c>
      <c r="Q18" s="23">
        <f>(E18*0.5)/5+1</f>
        <v>9.8</v>
      </c>
    </row>
    <row r="19" spans="1:18" s="45" customFormat="1" ht="11.25">
      <c r="A19" s="62"/>
      <c r="B19" s="103"/>
      <c r="C19" s="18" t="str">
        <f>'Agenda-A-1'!C30</f>
        <v>802.16  WirelessMAN WG Opening Plenary</v>
      </c>
      <c r="D19" s="45" t="str">
        <f>'Agenda-A-1'!D30</f>
        <v>SR+HT+HM+PD</v>
      </c>
      <c r="E19" s="45">
        <f>'Agenda-A-1'!F30</f>
        <v>100</v>
      </c>
      <c r="F19" s="98"/>
      <c r="G19" s="98"/>
      <c r="H19" s="98"/>
      <c r="I19" s="98"/>
      <c r="J19" s="98"/>
      <c r="K19" s="46">
        <v>2</v>
      </c>
      <c r="L19" s="46">
        <v>1</v>
      </c>
      <c r="M19" s="98"/>
      <c r="N19" s="45">
        <v>1</v>
      </c>
      <c r="O19" s="98"/>
      <c r="P19" s="98"/>
      <c r="Q19" s="64">
        <f>(E19*0.5)/5+1</f>
        <v>11</v>
      </c>
      <c r="R19" s="91"/>
    </row>
    <row r="20" spans="1:18" s="46" customFormat="1" ht="11.25">
      <c r="A20" s="65"/>
      <c r="B20" s="51"/>
      <c r="C20" s="18" t="str">
        <f>'Agenda-A-1'!C30</f>
        <v>802.16  WirelessMAN WG Opening Plenary</v>
      </c>
      <c r="Q20" s="66"/>
      <c r="R20" s="92"/>
    </row>
    <row r="21" spans="1:18" s="47" customFormat="1" ht="11.25">
      <c r="A21" s="61"/>
      <c r="B21" s="51"/>
      <c r="C21" s="61" t="str">
        <f>'Agenda-A-1'!C40</f>
        <v>802.16  WirelessMAN TGa MAC &amp; PHY</v>
      </c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63"/>
      <c r="R21" s="90"/>
    </row>
    <row r="22" spans="1:18" s="47" customFormat="1" ht="11.25">
      <c r="A22" s="61"/>
      <c r="B22" s="51">
        <f>'Agenda-A-1'!G26</f>
        <v>0</v>
      </c>
      <c r="C22" s="61">
        <f>'Agenda-A-1'!C26</f>
        <v>0</v>
      </c>
      <c r="D22" s="47">
        <f>'Agenda-A-1'!D26</f>
        <v>0</v>
      </c>
      <c r="E22" s="46">
        <f>'Agenda-A-1'!F26</f>
        <v>0</v>
      </c>
      <c r="F22" s="46">
        <f>'Agenda-A-1'!E26</f>
        <v>0</v>
      </c>
      <c r="G22" s="46">
        <v>0</v>
      </c>
      <c r="H22" s="46">
        <v>0</v>
      </c>
      <c r="I22" s="46">
        <v>1</v>
      </c>
      <c r="J22" s="46">
        <v>0</v>
      </c>
      <c r="K22" s="46">
        <v>1</v>
      </c>
      <c r="L22" s="46">
        <v>0</v>
      </c>
      <c r="M22" s="46">
        <v>0</v>
      </c>
      <c r="N22" s="46">
        <v>1</v>
      </c>
      <c r="O22" s="46">
        <v>0</v>
      </c>
      <c r="P22" s="46">
        <v>0</v>
      </c>
      <c r="Q22" s="63">
        <f>(E22*0.5)/5+1</f>
        <v>1</v>
      </c>
      <c r="R22" s="90"/>
    </row>
    <row r="23" spans="2:17" ht="11.25">
      <c r="B23" s="102" t="e">
        <f>'Agenda-A-1'!#REF!</f>
        <v>#REF!</v>
      </c>
      <c r="C23" s="18" t="e">
        <f>'Agenda-A-1'!#REF!</f>
        <v>#REF!</v>
      </c>
      <c r="D23" s="17" t="e">
        <f>'Agenda-A-1'!#REF!</f>
        <v>#REF!</v>
      </c>
      <c r="E23" s="96" t="e">
        <f>'Agenda-A-1'!#REF!</f>
        <v>#REF!</v>
      </c>
      <c r="F23" s="96" t="e">
        <f>'Agenda-A-1'!#REF!</f>
        <v>#REF!</v>
      </c>
      <c r="G23" s="96">
        <v>0</v>
      </c>
      <c r="H23" s="96">
        <v>1</v>
      </c>
      <c r="I23" s="96">
        <v>0</v>
      </c>
      <c r="J23" s="96">
        <v>0</v>
      </c>
      <c r="K23" s="96">
        <v>0</v>
      </c>
      <c r="L23" s="96">
        <v>0</v>
      </c>
      <c r="M23" s="96">
        <v>0</v>
      </c>
      <c r="N23" s="96">
        <v>1</v>
      </c>
      <c r="O23" s="96">
        <v>0</v>
      </c>
      <c r="P23" s="96">
        <v>0</v>
      </c>
      <c r="Q23" s="99" t="e">
        <f>(E23*0.5)/5+1</f>
        <v>#REF!</v>
      </c>
    </row>
    <row r="24" spans="2:17" ht="11.25">
      <c r="B24" s="104"/>
      <c r="C24" s="18" t="e">
        <f>'Agenda-A-1'!#REF!</f>
        <v>#REF!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101"/>
    </row>
    <row r="25" spans="2:17" ht="11.25">
      <c r="B25" s="32" t="e">
        <f>'Agenda-A-1'!#REF!</f>
        <v>#REF!</v>
      </c>
      <c r="C25" s="18" t="e">
        <f>'Agenda-A-1'!#REF!</f>
        <v>#REF!</v>
      </c>
      <c r="D25" s="17" t="e">
        <f>'Agenda-A-1'!#REF!</f>
        <v>#REF!</v>
      </c>
      <c r="E25" s="17" t="e">
        <f>'Agenda-A-1'!#REF!</f>
        <v>#REF!</v>
      </c>
      <c r="F25" s="17" t="e">
        <f>'Agenda-A-1'!#REF!</f>
        <v>#REF!</v>
      </c>
      <c r="G25" s="17">
        <v>0</v>
      </c>
      <c r="H25" s="17">
        <v>1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23" t="e">
        <f>(E25*0.5)/5+1</f>
        <v>#REF!</v>
      </c>
    </row>
    <row r="26" spans="2:17" ht="11.25">
      <c r="B26" s="102" t="e">
        <f>'Agenda-A-1'!#REF!</f>
        <v>#REF!</v>
      </c>
      <c r="C26" s="18" t="e">
        <f>'Agenda-A-1'!#REF!</f>
        <v>#REF!</v>
      </c>
      <c r="D26" s="96" t="e">
        <f>'Agenda-A-1'!#REF!</f>
        <v>#REF!</v>
      </c>
      <c r="E26" s="96" t="e">
        <f>'Agenda-A-1'!#REF!</f>
        <v>#REF!</v>
      </c>
      <c r="F26" s="96" t="e">
        <f>'Agenda-A-1'!#REF!</f>
        <v>#REF!</v>
      </c>
      <c r="G26" s="96">
        <v>0</v>
      </c>
      <c r="H26" s="96">
        <v>0</v>
      </c>
      <c r="I26" s="96">
        <v>1</v>
      </c>
      <c r="J26" s="96">
        <v>0</v>
      </c>
      <c r="K26" s="96">
        <v>2</v>
      </c>
      <c r="L26" s="96">
        <v>1</v>
      </c>
      <c r="M26" s="96"/>
      <c r="N26" s="96">
        <v>1</v>
      </c>
      <c r="O26" s="96">
        <v>0</v>
      </c>
      <c r="P26" s="96">
        <v>0</v>
      </c>
      <c r="Q26" s="99" t="e">
        <f>(E26*0.5)/5+1</f>
        <v>#REF!</v>
      </c>
    </row>
    <row r="27" spans="2:17" ht="11.25">
      <c r="B27" s="103"/>
      <c r="C27" s="18" t="str">
        <f>'Agenda-A-1'!C33</f>
        <v>802.17  RPR Opening Plenary</v>
      </c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100"/>
    </row>
    <row r="28" spans="2:17" ht="11.25">
      <c r="B28" s="104"/>
      <c r="C28" s="18" t="e">
        <f>'Agenda-A-1'!#REF!</f>
        <v>#REF!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101"/>
    </row>
    <row r="29" spans="2:17" ht="11.25">
      <c r="B29" s="32" t="str">
        <f>'Agenda-A-1'!G29</f>
        <v>Grand D-F</v>
      </c>
      <c r="C29" s="18" t="e">
        <f>'Agenda-A-1'!#REF!</f>
        <v>#REF!</v>
      </c>
      <c r="D29" s="17" t="e">
        <f>'Agenda-A-1'!#REF!</f>
        <v>#REF!</v>
      </c>
      <c r="E29" s="17" t="e">
        <f>'Agenda-A-1'!#REF!</f>
        <v>#REF!</v>
      </c>
      <c r="F29" s="17" t="e">
        <f>'Agenda-A-1'!#REF!</f>
        <v>#REF!</v>
      </c>
      <c r="G29" s="17">
        <v>1</v>
      </c>
      <c r="H29" s="17">
        <v>0</v>
      </c>
      <c r="I29" s="17">
        <v>0</v>
      </c>
      <c r="J29" s="17">
        <v>3</v>
      </c>
      <c r="K29" s="17">
        <v>3</v>
      </c>
      <c r="L29" s="17">
        <v>1</v>
      </c>
      <c r="M29" s="17">
        <v>0</v>
      </c>
      <c r="N29" s="17">
        <v>1</v>
      </c>
      <c r="O29" s="17">
        <v>0</v>
      </c>
      <c r="P29" s="17">
        <v>0</v>
      </c>
      <c r="Q29" s="23" t="e">
        <f aca="true" t="shared" si="1" ref="Q29:Q34">(E29*0.5)/5+1</f>
        <v>#REF!</v>
      </c>
    </row>
    <row r="30" spans="1:19" ht="22.5">
      <c r="A30" s="18" t="s">
        <v>92</v>
      </c>
      <c r="B30" s="32" t="str">
        <f>'Agenda-A-1'!G31</f>
        <v>Wabash Cannonball</v>
      </c>
      <c r="C30" s="18" t="str">
        <f>'Agenda-A-1'!C29</f>
        <v>802.11/802.15 Joint Opening Plenary</v>
      </c>
      <c r="D30" s="17" t="str">
        <f>'Agenda-A-1'!D29</f>
        <v>SR+HT+HM+PD</v>
      </c>
      <c r="E30" s="17">
        <f>'Agenda-A-1'!F29</f>
        <v>750</v>
      </c>
      <c r="F30" s="17" t="str">
        <f>'Agenda-A-1'!E29</f>
        <v>20+6</v>
      </c>
      <c r="G30" s="17">
        <v>0</v>
      </c>
      <c r="H30" s="17">
        <v>0</v>
      </c>
      <c r="I30" s="17">
        <v>0</v>
      </c>
      <c r="J30" s="17">
        <v>1</v>
      </c>
      <c r="K30" s="17">
        <v>2</v>
      </c>
      <c r="L30" s="17">
        <v>1</v>
      </c>
      <c r="M30" s="17">
        <v>0</v>
      </c>
      <c r="N30" s="17">
        <v>2</v>
      </c>
      <c r="O30" s="17">
        <v>0</v>
      </c>
      <c r="P30" s="17">
        <v>0</v>
      </c>
      <c r="Q30" s="23">
        <f t="shared" si="1"/>
        <v>76</v>
      </c>
      <c r="S30" s="18"/>
    </row>
    <row r="32" spans="2:19" ht="22.5">
      <c r="B32" s="32" t="str">
        <f>'Agenda-A-1'!G35</f>
        <v>Texas Special</v>
      </c>
      <c r="C32" s="18" t="str">
        <f>'Agenda-A-1'!C32</f>
        <v>802.3    CSMA/CD WG Opening Plenary</v>
      </c>
      <c r="D32" s="17" t="str">
        <f>'Agenda-A-1'!D32</f>
        <v>SR+HM+PD+HT+OH</v>
      </c>
      <c r="E32" s="17">
        <f>'Agenda-A-1'!F32</f>
        <v>350</v>
      </c>
      <c r="F32" s="17">
        <f>'Agenda-A-1'!E32</f>
        <v>19</v>
      </c>
      <c r="G32" s="17">
        <v>0</v>
      </c>
      <c r="H32" s="17">
        <v>0</v>
      </c>
      <c r="I32" s="17">
        <v>0</v>
      </c>
      <c r="J32" s="17">
        <v>1</v>
      </c>
      <c r="K32" s="17">
        <v>3</v>
      </c>
      <c r="L32" s="17">
        <v>1</v>
      </c>
      <c r="M32" s="17">
        <v>0</v>
      </c>
      <c r="N32" s="17">
        <v>1</v>
      </c>
      <c r="O32" s="17">
        <v>0</v>
      </c>
      <c r="P32" s="17">
        <v>0</v>
      </c>
      <c r="Q32" s="23">
        <f t="shared" si="1"/>
        <v>36</v>
      </c>
      <c r="S32" s="18"/>
    </row>
    <row r="33" spans="2:19" ht="11.25">
      <c r="B33" s="32" t="e">
        <f>'Agenda-A-1'!#REF!</f>
        <v>#REF!</v>
      </c>
      <c r="C33" s="18" t="str">
        <f>'Agenda-A-1'!C35</f>
        <v>802.0    Executive Sub-Committees</v>
      </c>
      <c r="D33" s="17" t="str">
        <f>'Agenda-A-1'!D35</f>
        <v>BR</v>
      </c>
      <c r="E33" s="17">
        <f>'Agenda-A-1'!F35</f>
        <v>18</v>
      </c>
      <c r="F33" s="17">
        <f>'Agenda-A-1'!E35</f>
        <v>10</v>
      </c>
      <c r="G33" s="17">
        <v>0</v>
      </c>
      <c r="H33" s="17">
        <v>1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23">
        <f t="shared" si="1"/>
        <v>2.8</v>
      </c>
      <c r="S33" s="18"/>
    </row>
    <row r="34" spans="1:19" s="45" customFormat="1" ht="24.75" customHeight="1">
      <c r="A34" s="18" t="s">
        <v>92</v>
      </c>
      <c r="B34" s="50" t="str">
        <f>'Agenda-A-1'!G38</f>
        <v>Illinois Central</v>
      </c>
      <c r="C34" s="18" t="e">
        <f>'Agenda-A-1'!#REF!</f>
        <v>#REF!</v>
      </c>
      <c r="D34" s="45" t="e">
        <f>'Agenda-A-1'!#REF!</f>
        <v>#REF!</v>
      </c>
      <c r="E34" s="45" t="e">
        <f>'Agenda-A-1'!#REF!</f>
        <v>#REF!</v>
      </c>
      <c r="F34" s="45" t="e">
        <f>'Agenda-A-1'!#REF!</f>
        <v>#REF!</v>
      </c>
      <c r="G34" s="45">
        <v>0</v>
      </c>
      <c r="H34" s="45">
        <v>0</v>
      </c>
      <c r="I34" s="45">
        <v>0</v>
      </c>
      <c r="J34" s="45">
        <v>1</v>
      </c>
      <c r="K34" s="45">
        <v>2</v>
      </c>
      <c r="L34" s="45">
        <v>1</v>
      </c>
      <c r="M34" s="45">
        <v>0</v>
      </c>
      <c r="N34" s="45">
        <v>2</v>
      </c>
      <c r="O34" s="45">
        <v>0</v>
      </c>
      <c r="P34" s="45">
        <v>0</v>
      </c>
      <c r="Q34" s="64" t="e">
        <f t="shared" si="1"/>
        <v>#REF!</v>
      </c>
      <c r="R34" s="91"/>
      <c r="S34" s="62"/>
    </row>
    <row r="35" spans="1:19" s="72" customFormat="1" ht="11.25">
      <c r="A35" s="61"/>
      <c r="B35" s="52"/>
      <c r="C35" s="71">
        <f>'Agenda-A-1'!C50</f>
        <v>0</v>
      </c>
      <c r="D35" s="74"/>
      <c r="E35" s="47"/>
      <c r="F35" s="47"/>
      <c r="G35" s="74"/>
      <c r="H35" s="47"/>
      <c r="I35" s="47"/>
      <c r="J35" s="47"/>
      <c r="K35" s="74"/>
      <c r="L35" s="47"/>
      <c r="M35" s="47"/>
      <c r="N35" s="74"/>
      <c r="O35" s="47"/>
      <c r="P35" s="47"/>
      <c r="Q35" s="63"/>
      <c r="R35" s="73"/>
      <c r="S35" s="71"/>
    </row>
    <row r="36" spans="1:19" s="47" customFormat="1" ht="11.25">
      <c r="A36" s="65"/>
      <c r="B36" s="52" t="str">
        <f>'Agenda-A-1'!G47</f>
        <v>New York Central</v>
      </c>
      <c r="C36" s="61" t="str">
        <f>'Agenda-A-1'!C37</f>
        <v>802.15  TG1</v>
      </c>
      <c r="D36" s="47" t="str">
        <f>'Agenda-A-1'!D37</f>
        <v>BR+XC</v>
      </c>
      <c r="E36" s="47">
        <f>'Agenda-A-1'!F37</f>
        <v>30</v>
      </c>
      <c r="F36" s="47">
        <f>'Agenda-A-1'!E37</f>
        <v>14</v>
      </c>
      <c r="G36" s="47">
        <v>0</v>
      </c>
      <c r="H36" s="47">
        <v>1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6">
        <v>0</v>
      </c>
      <c r="O36" s="47">
        <v>0</v>
      </c>
      <c r="P36" s="47">
        <v>0</v>
      </c>
      <c r="Q36" s="63">
        <f aca="true" t="shared" si="2" ref="Q36:Q47">(E36*0.5)/5+1</f>
        <v>4</v>
      </c>
      <c r="R36" s="90"/>
      <c r="S36" s="61"/>
    </row>
    <row r="37" spans="2:17" ht="22.5">
      <c r="B37" s="32" t="str">
        <f>'Agenda-A-1'!G39</f>
        <v>Knickerbocker+Jefferson</v>
      </c>
      <c r="C37" s="18" t="str">
        <f>'Agenda-A-1'!C38</f>
        <v>802.15  TG2</v>
      </c>
      <c r="D37" s="17" t="str">
        <f>'Agenda-A-1'!D38</f>
        <v>SR+HT</v>
      </c>
      <c r="E37" s="17">
        <f>'Agenda-A-1'!F38</f>
        <v>50</v>
      </c>
      <c r="F37" s="17">
        <f>'Agenda-A-1'!E38</f>
        <v>1</v>
      </c>
      <c r="G37" s="17">
        <v>0</v>
      </c>
      <c r="H37" s="17">
        <v>1</v>
      </c>
      <c r="I37" s="17">
        <v>0</v>
      </c>
      <c r="J37" s="17">
        <v>0</v>
      </c>
      <c r="K37" s="17">
        <v>1</v>
      </c>
      <c r="L37" s="17">
        <v>0</v>
      </c>
      <c r="M37" s="17">
        <v>0</v>
      </c>
      <c r="N37" s="17">
        <v>1</v>
      </c>
      <c r="O37" s="17">
        <v>0</v>
      </c>
      <c r="P37" s="17">
        <v>0</v>
      </c>
      <c r="Q37" s="23">
        <f t="shared" si="2"/>
        <v>6</v>
      </c>
    </row>
    <row r="38" spans="1:19" ht="11.25">
      <c r="A38" s="61"/>
      <c r="B38" s="32" t="str">
        <f>'Agenda-A-1'!G40</f>
        <v>Grand C</v>
      </c>
      <c r="C38" s="18" t="str">
        <f>'Agenda-A-1'!C47</f>
        <v>802.15  TG3</v>
      </c>
      <c r="D38" s="17" t="str">
        <f>'Agenda-A-1'!D47</f>
        <v>SR+HT</v>
      </c>
      <c r="E38" s="17">
        <f>'Agenda-A-1'!F47</f>
        <v>50</v>
      </c>
      <c r="F38" s="17">
        <f>'Agenda-A-1'!E47</f>
        <v>9</v>
      </c>
      <c r="G38" s="17">
        <v>0</v>
      </c>
      <c r="H38" s="17">
        <v>1</v>
      </c>
      <c r="I38" s="17">
        <v>0</v>
      </c>
      <c r="J38" s="17">
        <v>0</v>
      </c>
      <c r="K38" s="17">
        <v>1</v>
      </c>
      <c r="L38" s="17">
        <v>0</v>
      </c>
      <c r="M38" s="17">
        <v>0</v>
      </c>
      <c r="N38" s="47">
        <v>1</v>
      </c>
      <c r="O38" s="17">
        <v>0</v>
      </c>
      <c r="P38" s="17">
        <v>0</v>
      </c>
      <c r="Q38" s="23">
        <f t="shared" si="2"/>
        <v>6</v>
      </c>
      <c r="S38" s="18"/>
    </row>
    <row r="39" spans="2:17" ht="11.25">
      <c r="B39" s="32" t="str">
        <f>'Agenda-A-1'!G41</f>
        <v>Colorado Eagle</v>
      </c>
      <c r="C39" s="18" t="str">
        <f>'Agenda-A-1'!C39</f>
        <v>802.15  TG4</v>
      </c>
      <c r="D39" s="17" t="str">
        <f>'Agenda-A-1'!D39</f>
        <v>SR+HT</v>
      </c>
      <c r="E39" s="17">
        <f>'Agenda-A-1'!F39</f>
        <v>50</v>
      </c>
      <c r="F39" s="17">
        <f>'Agenda-A-1'!E39</f>
        <v>11</v>
      </c>
      <c r="G39" s="17">
        <v>0</v>
      </c>
      <c r="H39" s="17">
        <v>1</v>
      </c>
      <c r="I39" s="17">
        <v>0</v>
      </c>
      <c r="J39" s="17">
        <v>0</v>
      </c>
      <c r="K39" s="17">
        <v>1</v>
      </c>
      <c r="L39" s="17">
        <v>0</v>
      </c>
      <c r="M39" s="17">
        <v>0</v>
      </c>
      <c r="N39" s="17">
        <v>1</v>
      </c>
      <c r="O39" s="17">
        <v>0</v>
      </c>
      <c r="P39" s="17">
        <v>0</v>
      </c>
      <c r="Q39" s="23">
        <f t="shared" si="2"/>
        <v>6</v>
      </c>
    </row>
    <row r="40" spans="2:6" ht="11.25">
      <c r="B40" s="32" t="e">
        <f>'Agenda-A-1'!#REF!</f>
        <v>#REF!</v>
      </c>
      <c r="C40" s="18" t="str">
        <f>'Agenda-A-1'!C35</f>
        <v>802.0    Executive Sub-Committees</v>
      </c>
      <c r="D40" s="17" t="str">
        <f>'Agenda-A-1'!D35</f>
        <v>BR</v>
      </c>
      <c r="E40" s="17">
        <f>'Agenda-A-1'!F35</f>
        <v>18</v>
      </c>
      <c r="F40" s="17">
        <f>'Agenda-A-1'!E35</f>
        <v>10</v>
      </c>
    </row>
    <row r="41" spans="2:17" ht="11.25">
      <c r="B41" s="32" t="str">
        <f>'Agenda-A-1'!G33</f>
        <v>Salon AB [S]</v>
      </c>
      <c r="C41" s="18" t="str">
        <f>'Agenda-A-1'!C31</f>
        <v>802.1    HILI WG</v>
      </c>
      <c r="D41" s="17" t="str">
        <f>'Agenda-A-1'!D31</f>
        <v>SR+OH+XC</v>
      </c>
      <c r="E41" s="17">
        <f>'Agenda-A-1'!F31</f>
        <v>35</v>
      </c>
      <c r="F41" s="17">
        <f>'Agenda-A-1'!E31</f>
        <v>15</v>
      </c>
      <c r="G41" s="17">
        <v>1</v>
      </c>
      <c r="H41" s="17">
        <v>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23">
        <f>(E41*0.5)/5+1</f>
        <v>4.5</v>
      </c>
    </row>
    <row r="42" spans="2:19" ht="11.25">
      <c r="B42" s="32" t="e">
        <f>'Agenda-A-1'!#REF!</f>
        <v>#REF!</v>
      </c>
      <c r="C42" s="18" t="str">
        <f>'Agenda-A-1'!C80</f>
        <v>802.3    CSMA/CD - (DTE Power)</v>
      </c>
      <c r="D42" s="17" t="str">
        <f>'Agenda-A-1'!D51</f>
        <v>BR</v>
      </c>
      <c r="E42" s="17">
        <f>'Agenda-A-1'!F51</f>
        <v>18</v>
      </c>
      <c r="F42" s="17">
        <f>'Agenda-A-1'!E51</f>
        <v>8</v>
      </c>
      <c r="G42" s="17">
        <v>0</v>
      </c>
      <c r="H42" s="17">
        <v>1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1</v>
      </c>
      <c r="O42" s="17">
        <v>0</v>
      </c>
      <c r="P42" s="17">
        <v>0</v>
      </c>
      <c r="Q42" s="23">
        <f>(E42*0.5)/5+1</f>
        <v>2.8</v>
      </c>
      <c r="S42" s="18"/>
    </row>
    <row r="43" spans="1:19" s="47" customFormat="1" ht="11.25">
      <c r="A43" s="65"/>
      <c r="B43" s="52" t="str">
        <f>'Agenda-A-1'!G45</f>
        <v>Grand A</v>
      </c>
      <c r="C43" s="61" t="str">
        <f>'Agenda-A-1'!C41</f>
        <v>802.16  WirelessMAN TG2</v>
      </c>
      <c r="D43" s="47" t="str">
        <f>'Agenda-A-1'!D41</f>
        <v>BR</v>
      </c>
      <c r="E43" s="47">
        <f>'Agenda-A-1'!F41</f>
        <v>18</v>
      </c>
      <c r="F43" s="47">
        <f>'Agenda-A-1'!E41</f>
        <v>8</v>
      </c>
      <c r="G43" s="47">
        <v>0</v>
      </c>
      <c r="H43" s="47">
        <v>1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63">
        <f t="shared" si="2"/>
        <v>2.8</v>
      </c>
      <c r="R43" s="90"/>
      <c r="S43" s="61"/>
    </row>
    <row r="44" spans="2:19" ht="11.25">
      <c r="B44" s="32" t="str">
        <f>'Agenda-A-1'!G46</f>
        <v>Grand B</v>
      </c>
      <c r="C44" s="18" t="str">
        <f>'Agenda-A-1'!C45</f>
        <v>802.11  TGH</v>
      </c>
      <c r="D44" s="17" t="str">
        <f>'Agenda-A-1'!D45</f>
        <v>SR+HT+HM+PD</v>
      </c>
      <c r="E44" s="17">
        <f>'Agenda-A-1'!F45</f>
        <v>80</v>
      </c>
      <c r="F44" s="17">
        <f>'Agenda-A-1'!E45</f>
        <v>3</v>
      </c>
      <c r="G44" s="17">
        <v>0</v>
      </c>
      <c r="H44" s="17">
        <v>1</v>
      </c>
      <c r="I44" s="17">
        <v>0</v>
      </c>
      <c r="J44" s="17">
        <v>0</v>
      </c>
      <c r="K44" s="17">
        <v>1</v>
      </c>
      <c r="L44" s="17">
        <v>0</v>
      </c>
      <c r="M44" s="17">
        <v>0</v>
      </c>
      <c r="N44" s="17">
        <v>1</v>
      </c>
      <c r="O44" s="17">
        <v>0</v>
      </c>
      <c r="P44" s="17">
        <v>0</v>
      </c>
      <c r="Q44" s="23">
        <f t="shared" si="2"/>
        <v>9</v>
      </c>
      <c r="S44" s="18"/>
    </row>
    <row r="45" spans="1:19" ht="11.25">
      <c r="A45" s="61"/>
      <c r="B45" s="32" t="e">
        <f>'Agenda-A-1'!#REF!</f>
        <v>#REF!</v>
      </c>
      <c r="C45" s="18" t="str">
        <f>'Agenda-A-1'!C44</f>
        <v>802.11  TGE (QoS)</v>
      </c>
      <c r="D45" s="17" t="str">
        <f>'Agenda-A-1'!D44</f>
        <v>SR+HT+HM+PD</v>
      </c>
      <c r="E45" s="17">
        <f>'Agenda-A-1'!F44</f>
        <v>140</v>
      </c>
      <c r="F45" s="17">
        <f>'Agenda-A-1'!E44</f>
        <v>21</v>
      </c>
      <c r="G45" s="17">
        <v>0</v>
      </c>
      <c r="H45" s="47">
        <v>0</v>
      </c>
      <c r="I45" s="47">
        <v>1</v>
      </c>
      <c r="J45" s="17">
        <v>0</v>
      </c>
      <c r="K45" s="17">
        <v>1</v>
      </c>
      <c r="L45" s="17">
        <v>0</v>
      </c>
      <c r="M45" s="17">
        <v>0</v>
      </c>
      <c r="N45" s="17">
        <v>1</v>
      </c>
      <c r="O45" s="17">
        <v>0</v>
      </c>
      <c r="P45" s="17">
        <v>0</v>
      </c>
      <c r="Q45" s="23">
        <f t="shared" si="2"/>
        <v>15</v>
      </c>
      <c r="S45" s="18"/>
    </row>
    <row r="46" spans="1:19" ht="11.25">
      <c r="A46" s="61"/>
      <c r="B46" s="32" t="str">
        <f>'Agenda-A-1'!G49</f>
        <v>Regency ABC</v>
      </c>
      <c r="C46" s="18" t="str">
        <f>'Agenda-A-1'!C46</f>
        <v>802.11  TGI</v>
      </c>
      <c r="D46" s="17" t="str">
        <f>'Agenda-A-1'!D46</f>
        <v>SR+HT+HM+PD</v>
      </c>
      <c r="E46" s="17">
        <f>'Agenda-A-1'!F46</f>
        <v>80</v>
      </c>
      <c r="F46" s="17">
        <f>'Agenda-A-1'!E46</f>
        <v>5</v>
      </c>
      <c r="G46" s="17">
        <v>0</v>
      </c>
      <c r="H46" s="47">
        <v>1</v>
      </c>
      <c r="I46" s="47">
        <v>0</v>
      </c>
      <c r="J46" s="17">
        <v>0</v>
      </c>
      <c r="K46" s="17">
        <v>1</v>
      </c>
      <c r="L46" s="17">
        <v>0</v>
      </c>
      <c r="M46" s="17">
        <v>0</v>
      </c>
      <c r="N46" s="17">
        <v>1</v>
      </c>
      <c r="O46" s="17">
        <v>0</v>
      </c>
      <c r="P46" s="17">
        <v>0</v>
      </c>
      <c r="Q46" s="23">
        <f t="shared" si="2"/>
        <v>9</v>
      </c>
      <c r="S46" s="18"/>
    </row>
    <row r="47" spans="1:18" s="45" customFormat="1" ht="22.5">
      <c r="A47" s="62"/>
      <c r="B47" s="50" t="e">
        <f>'Agenda-A-1'!#REF!</f>
        <v>#REF!</v>
      </c>
      <c r="C47" s="18" t="str">
        <f>'Agenda-A-1'!C49</f>
        <v>Tutorial #1: High-Speed Mobile Wireless Data</v>
      </c>
      <c r="D47" s="45" t="str">
        <f>'Agenda-A-1'!D49</f>
        <v>SR+HM+PD+HT+OH</v>
      </c>
      <c r="E47" s="45">
        <f>'Agenda-A-1'!F49</f>
        <v>350</v>
      </c>
      <c r="F47" s="45">
        <f>'Agenda-A-1'!E49</f>
        <v>19</v>
      </c>
      <c r="G47" s="45">
        <v>0</v>
      </c>
      <c r="H47" s="45">
        <v>0</v>
      </c>
      <c r="I47" s="45">
        <v>1</v>
      </c>
      <c r="J47" s="45">
        <v>0</v>
      </c>
      <c r="K47" s="45">
        <v>2</v>
      </c>
      <c r="L47" s="45">
        <v>1</v>
      </c>
      <c r="M47" s="45">
        <v>0</v>
      </c>
      <c r="N47" s="45">
        <v>1</v>
      </c>
      <c r="O47" s="45">
        <v>0</v>
      </c>
      <c r="P47" s="45">
        <v>0</v>
      </c>
      <c r="Q47" s="64">
        <f t="shared" si="2"/>
        <v>36</v>
      </c>
      <c r="R47" s="91"/>
    </row>
    <row r="48" spans="1:19" s="47" customFormat="1" ht="22.5">
      <c r="A48" s="61"/>
      <c r="B48" s="52"/>
      <c r="C48" s="61" t="str">
        <f>'Agenda-A-1'!C53</f>
        <v>Tutorial #2: Dedicated Short Range Communications</v>
      </c>
      <c r="Q48" s="63"/>
      <c r="R48" s="90"/>
      <c r="S48" s="61"/>
    </row>
    <row r="50" spans="2:19" ht="11.25">
      <c r="B50" s="34" t="s">
        <v>83</v>
      </c>
      <c r="C50" s="19"/>
      <c r="D50" s="26"/>
      <c r="E50" s="26"/>
      <c r="F50" s="26"/>
      <c r="G50" s="26">
        <f aca="true" t="shared" si="3" ref="G50:M50">SUM(G18:G48)</f>
        <v>3</v>
      </c>
      <c r="H50" s="26">
        <f t="shared" si="3"/>
        <v>13</v>
      </c>
      <c r="I50" s="26">
        <f t="shared" si="3"/>
        <v>5</v>
      </c>
      <c r="J50" s="26">
        <f t="shared" si="3"/>
        <v>6</v>
      </c>
      <c r="K50" s="26">
        <f t="shared" si="3"/>
        <v>24</v>
      </c>
      <c r="L50" s="26">
        <f t="shared" si="3"/>
        <v>7</v>
      </c>
      <c r="M50" s="26">
        <f t="shared" si="3"/>
        <v>0</v>
      </c>
      <c r="N50" s="26"/>
      <c r="O50" s="26">
        <f>SUM(O18:O48)</f>
        <v>0</v>
      </c>
      <c r="P50" s="26">
        <f>SUM(P18:P48)</f>
        <v>0</v>
      </c>
      <c r="Q50" s="27">
        <f>235-41</f>
        <v>194</v>
      </c>
      <c r="R50" s="89"/>
      <c r="S50" s="26"/>
    </row>
    <row r="51" spans="2:19" ht="11.25">
      <c r="B51" s="34"/>
      <c r="C51" s="19"/>
      <c r="D51" s="26"/>
      <c r="E51" s="26"/>
      <c r="F51" s="26"/>
      <c r="G51" s="28"/>
      <c r="H51" s="28"/>
      <c r="I51" s="28"/>
      <c r="J51" s="28"/>
      <c r="K51" s="28"/>
      <c r="L51" s="28"/>
      <c r="M51" s="28"/>
      <c r="N51" s="26"/>
      <c r="O51" s="28"/>
      <c r="P51" s="28"/>
      <c r="Q51" s="27"/>
      <c r="R51" s="89"/>
      <c r="S51" s="19"/>
    </row>
    <row r="52" spans="1:18" ht="11.25">
      <c r="A52" s="15" t="str">
        <f>'Agenda-A-1'!A62</f>
        <v>Tues</v>
      </c>
      <c r="B52" s="70">
        <f>'Agenda-A-1'!A63</f>
        <v>37327</v>
      </c>
      <c r="C52" s="15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24"/>
      <c r="R52" s="79"/>
    </row>
    <row r="53" spans="1:18" s="45" customFormat="1" ht="11.25">
      <c r="A53" s="62"/>
      <c r="B53" s="50" t="e">
        <f>'Agenda-A-1'!#REF!</f>
        <v>#REF!</v>
      </c>
      <c r="C53" s="18" t="str">
        <f>'Agenda-A-1'!C84</f>
        <v>802.11  TGF</v>
      </c>
      <c r="D53" s="45" t="str">
        <f>'Agenda-A-1'!D64</f>
        <v>SR+HT+HM+PD</v>
      </c>
      <c r="E53" s="45">
        <f>'Agenda-A-1'!F64</f>
        <v>80</v>
      </c>
      <c r="F53" s="45">
        <f>'Agenda-A-1'!E64</f>
        <v>6</v>
      </c>
      <c r="G53" s="45">
        <v>0</v>
      </c>
      <c r="H53" s="45">
        <v>0</v>
      </c>
      <c r="I53" s="45">
        <v>1</v>
      </c>
      <c r="J53" s="45">
        <v>0</v>
      </c>
      <c r="K53" s="45">
        <v>2</v>
      </c>
      <c r="L53" s="45">
        <v>1</v>
      </c>
      <c r="M53" s="45">
        <v>0</v>
      </c>
      <c r="N53" s="45">
        <v>1</v>
      </c>
      <c r="O53" s="45">
        <v>0</v>
      </c>
      <c r="P53" s="45">
        <v>0</v>
      </c>
      <c r="Q53" s="64">
        <f>(E53*0.5)/5+1</f>
        <v>9</v>
      </c>
      <c r="R53" s="91"/>
    </row>
    <row r="54" spans="1:18" s="46" customFormat="1" ht="11.25">
      <c r="A54" s="65"/>
      <c r="B54" s="51"/>
      <c r="C54" s="18" t="e">
        <f>'Agenda-A-1'!#REF!</f>
        <v>#REF!</v>
      </c>
      <c r="Q54" s="66"/>
      <c r="R54" s="92"/>
    </row>
    <row r="55" spans="1:18" s="47" customFormat="1" ht="11.25">
      <c r="A55" s="61"/>
      <c r="B55" s="52"/>
      <c r="C55" s="18" t="str">
        <f>'Agenda-A-1'!C105</f>
        <v>802.11  TGI</v>
      </c>
      <c r="Q55" s="63"/>
      <c r="R55" s="90"/>
    </row>
    <row r="56" spans="1:18" s="46" customFormat="1" ht="11.25">
      <c r="A56" s="65"/>
      <c r="B56" s="51" t="e">
        <f>'Agenda-A-1'!#REF!</f>
        <v>#REF!</v>
      </c>
      <c r="C56" s="18">
        <f>'Agenda-A-1'!C26</f>
        <v>0</v>
      </c>
      <c r="D56" s="46" t="str">
        <f>'Agenda-A-1'!D63</f>
        <v>SR+XC</v>
      </c>
      <c r="E56" s="46">
        <f>'Agenda-A-1'!F63</f>
        <v>40</v>
      </c>
      <c r="F56" s="46">
        <f>'Agenda-A-1'!E63</f>
        <v>14</v>
      </c>
      <c r="G56" s="46">
        <v>0</v>
      </c>
      <c r="H56" s="46">
        <v>1</v>
      </c>
      <c r="I56" s="46">
        <v>0</v>
      </c>
      <c r="J56" s="46">
        <v>0</v>
      </c>
      <c r="K56" s="46">
        <v>1</v>
      </c>
      <c r="L56" s="46">
        <v>0</v>
      </c>
      <c r="M56" s="46">
        <v>0</v>
      </c>
      <c r="N56" s="46">
        <v>1</v>
      </c>
      <c r="O56" s="46">
        <v>0</v>
      </c>
      <c r="P56" s="46">
        <v>0</v>
      </c>
      <c r="Q56" s="66">
        <f>(E56*0.5)/5+1</f>
        <v>5</v>
      </c>
      <c r="R56" s="92"/>
    </row>
    <row r="57" spans="1:18" s="46" customFormat="1" ht="11.25">
      <c r="A57" s="65"/>
      <c r="C57" s="61" t="str">
        <f>'Agenda-A-1'!C63</f>
        <v>802.15 SG3a</v>
      </c>
      <c r="R57" s="92"/>
    </row>
    <row r="58" spans="1:18" s="47" customFormat="1" ht="11.25">
      <c r="A58" s="61"/>
      <c r="B58" s="52"/>
      <c r="C58" s="61" t="str">
        <f>'Agenda-A-1'!C103</f>
        <v>802.11  TGG</v>
      </c>
      <c r="Q58" s="63"/>
      <c r="R58" s="90"/>
    </row>
    <row r="59" spans="1:18" s="45" customFormat="1" ht="11.25">
      <c r="A59" s="62"/>
      <c r="B59" s="50" t="e">
        <f>'Agenda-A-1'!#REF!</f>
        <v>#REF!</v>
      </c>
      <c r="C59" s="62" t="str">
        <f>'Agenda-A-1'!C62</f>
        <v>802.11  TGI</v>
      </c>
      <c r="D59" s="45" t="e">
        <f>'Agenda-A-1'!#REF!</f>
        <v>#REF!</v>
      </c>
      <c r="E59" s="45" t="e">
        <f>'Agenda-A-1'!#REF!</f>
        <v>#REF!</v>
      </c>
      <c r="F59" s="45" t="e">
        <f>'Agenda-A-1'!#REF!</f>
        <v>#REF!</v>
      </c>
      <c r="G59" s="45">
        <v>0</v>
      </c>
      <c r="H59" s="45">
        <v>0</v>
      </c>
      <c r="I59" s="45">
        <v>1</v>
      </c>
      <c r="J59" s="45">
        <v>0</v>
      </c>
      <c r="K59" s="45">
        <v>1</v>
      </c>
      <c r="L59" s="45">
        <v>0</v>
      </c>
      <c r="M59" s="45">
        <v>0</v>
      </c>
      <c r="N59" s="45">
        <v>1</v>
      </c>
      <c r="O59" s="45">
        <v>0</v>
      </c>
      <c r="P59" s="45">
        <v>0</v>
      </c>
      <c r="Q59" s="64" t="e">
        <f>(E59*0.5)/5+1</f>
        <v>#REF!</v>
      </c>
      <c r="R59" s="91"/>
    </row>
    <row r="60" spans="1:18" s="46" customFormat="1" ht="11.25">
      <c r="A60" s="65"/>
      <c r="B60" s="51"/>
      <c r="C60" s="18" t="e">
        <f>'Agenda-A-1'!#REF!</f>
        <v>#REF!</v>
      </c>
      <c r="Q60" s="66"/>
      <c r="R60" s="92"/>
    </row>
    <row r="61" spans="1:18" s="47" customFormat="1" ht="11.25">
      <c r="A61" s="61"/>
      <c r="B61" s="52"/>
      <c r="C61" s="61" t="str">
        <f>'Agenda-A-1'!C90</f>
        <v>802.11  WNG SC</v>
      </c>
      <c r="Q61" s="63"/>
      <c r="R61" s="90"/>
    </row>
    <row r="62" spans="1:18" s="46" customFormat="1" ht="11.25">
      <c r="A62" s="65"/>
      <c r="B62" s="51" t="e">
        <f>'Agenda-A-1'!#REF!</f>
        <v>#REF!</v>
      </c>
      <c r="C62" s="61" t="e">
        <f>'Agenda-A-1'!#REF!</f>
        <v>#REF!</v>
      </c>
      <c r="D62" s="46" t="e">
        <f>'Agenda-A-1'!#REF!</f>
        <v>#REF!</v>
      </c>
      <c r="E62" s="46" t="e">
        <f>'Agenda-A-1'!#REF!</f>
        <v>#REF!</v>
      </c>
      <c r="F62" s="46" t="e">
        <f>'Agenda-A-1'!#REF!</f>
        <v>#REF!</v>
      </c>
      <c r="G62" s="46">
        <v>0</v>
      </c>
      <c r="H62" s="46">
        <v>1</v>
      </c>
      <c r="I62" s="46">
        <v>0</v>
      </c>
      <c r="J62" s="46">
        <v>0</v>
      </c>
      <c r="K62" s="46">
        <v>1</v>
      </c>
      <c r="L62" s="46">
        <v>0</v>
      </c>
      <c r="M62" s="46">
        <v>0</v>
      </c>
      <c r="N62" s="46">
        <v>1</v>
      </c>
      <c r="O62" s="46">
        <v>0</v>
      </c>
      <c r="P62" s="46">
        <v>0</v>
      </c>
      <c r="Q62" s="66" t="e">
        <f>(E62*0.5)/5+1</f>
        <v>#REF!</v>
      </c>
      <c r="R62" s="92"/>
    </row>
    <row r="63" spans="1:18" s="47" customFormat="1" ht="11.25">
      <c r="A63" s="61"/>
      <c r="B63" s="52"/>
      <c r="C63" s="61">
        <f>'Agenda-A-1'!C91</f>
        <v>0</v>
      </c>
      <c r="Q63" s="63"/>
      <c r="R63" s="90"/>
    </row>
    <row r="64" spans="1:18" s="46" customFormat="1" ht="11.25">
      <c r="A64" s="65"/>
      <c r="B64" s="51" t="str">
        <f>'Agenda-A-1'!G68</f>
        <v>Regency A</v>
      </c>
      <c r="C64" s="61" t="e">
        <f>'Agenda-A-1'!#REF!</f>
        <v>#REF!</v>
      </c>
      <c r="D64" s="46" t="e">
        <f>'Agenda-A-1'!#REF!</f>
        <v>#REF!</v>
      </c>
      <c r="E64" s="46" t="e">
        <f>'Agenda-A-1'!#REF!</f>
        <v>#REF!</v>
      </c>
      <c r="F64" s="46" t="e">
        <f>'Agenda-A-1'!#REF!</f>
        <v>#REF!</v>
      </c>
      <c r="G64" s="46">
        <v>0</v>
      </c>
      <c r="H64" s="46">
        <v>1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66" t="e">
        <f>(E64*0.5)/5+1</f>
        <v>#REF!</v>
      </c>
      <c r="R64" s="92"/>
    </row>
    <row r="65" spans="1:18" s="47" customFormat="1" ht="11.25">
      <c r="A65" s="61"/>
      <c r="B65" s="52"/>
      <c r="C65" s="61" t="str">
        <f>'Agenda-A-1'!C88</f>
        <v>802.11/802.15  PC</v>
      </c>
      <c r="Q65" s="63"/>
      <c r="R65" s="90"/>
    </row>
    <row r="66" spans="2:17" ht="11.25">
      <c r="B66" s="50" t="str">
        <f>'Agenda-A-1'!G69</f>
        <v>Regency C</v>
      </c>
      <c r="C66" s="18" t="e">
        <f>'Agenda-A-1'!#REF!</f>
        <v>#REF!</v>
      </c>
      <c r="D66" s="17" t="e">
        <f>'Agenda-A-1'!#REF!</f>
        <v>#REF!</v>
      </c>
      <c r="E66" s="45" t="e">
        <f>'Agenda-A-1'!#REF!</f>
        <v>#REF!</v>
      </c>
      <c r="F66" s="45" t="e">
        <f>'Agenda-A-1'!#REF!</f>
        <v>#REF!</v>
      </c>
      <c r="G66" s="17">
        <v>1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0</v>
      </c>
      <c r="P66" s="17">
        <v>0</v>
      </c>
      <c r="Q66" s="23" t="e">
        <f aca="true" t="shared" si="4" ref="Q66:Q74">(E66*0.5)/5+1</f>
        <v>#REF!</v>
      </c>
    </row>
    <row r="67" spans="2:17" ht="11.25">
      <c r="B67" s="50" t="str">
        <f>'Agenda-A-1'!G75</f>
        <v>Illinois Central</v>
      </c>
      <c r="C67" s="18" t="str">
        <f>'Agenda-A-1'!C68</f>
        <v>802.3  CSMA/CD –10G(ae) Opening Plenary</v>
      </c>
      <c r="D67" s="17" t="str">
        <f>'Agenda-A-1'!D68</f>
        <v>SR+PD+HT+HM</v>
      </c>
      <c r="E67" s="45">
        <f>'Agenda-A-1'!F68</f>
        <v>90</v>
      </c>
      <c r="F67" s="45">
        <f>'Agenda-A-1'!E68</f>
        <v>16</v>
      </c>
      <c r="G67" s="45">
        <v>0</v>
      </c>
      <c r="H67" s="45">
        <v>0</v>
      </c>
      <c r="I67" s="45">
        <v>1</v>
      </c>
      <c r="J67" s="45">
        <v>0</v>
      </c>
      <c r="K67" s="45">
        <v>1</v>
      </c>
      <c r="L67" s="45">
        <v>0</v>
      </c>
      <c r="M67" s="45">
        <v>0</v>
      </c>
      <c r="N67" s="45">
        <v>1</v>
      </c>
      <c r="O67" s="45">
        <v>0</v>
      </c>
      <c r="P67" s="45">
        <v>0</v>
      </c>
      <c r="Q67" s="23">
        <f t="shared" si="4"/>
        <v>10</v>
      </c>
    </row>
    <row r="68" spans="1:18" s="45" customFormat="1" ht="11.25">
      <c r="A68" s="62"/>
      <c r="B68" s="50" t="e">
        <f>'Agenda-A-1'!#REF!</f>
        <v>#REF!</v>
      </c>
      <c r="C68" s="18" t="str">
        <f>'Agenda-A-1'!C69</f>
        <v>802.3  CSMA/CD –EFM Opening Plenary</v>
      </c>
      <c r="D68" s="45" t="str">
        <f>'Agenda-A-1'!D69</f>
        <v>SR+PD+HT+HM</v>
      </c>
      <c r="E68" s="45">
        <f>'Agenda-A-1'!F69</f>
        <v>270</v>
      </c>
      <c r="F68" s="45">
        <f>'Agenda-A-1'!E69</f>
        <v>19</v>
      </c>
      <c r="G68" s="45">
        <v>0</v>
      </c>
      <c r="H68" s="45">
        <v>0</v>
      </c>
      <c r="I68" s="45">
        <v>1</v>
      </c>
      <c r="J68" s="45">
        <v>0</v>
      </c>
      <c r="K68" s="45">
        <v>2</v>
      </c>
      <c r="L68" s="45">
        <v>1</v>
      </c>
      <c r="M68" s="45">
        <v>0</v>
      </c>
      <c r="N68" s="45">
        <v>1</v>
      </c>
      <c r="O68" s="45">
        <v>0</v>
      </c>
      <c r="P68" s="45">
        <v>0</v>
      </c>
      <c r="Q68" s="64">
        <f t="shared" si="4"/>
        <v>28</v>
      </c>
      <c r="R68" s="91"/>
    </row>
    <row r="69" spans="1:18" s="47" customFormat="1" ht="11.25">
      <c r="A69" s="61"/>
      <c r="B69" s="52"/>
      <c r="C69" s="61" t="str">
        <f>'Agenda-A-1'!C96</f>
        <v>802.3    CSMA/CD - (EFM EPON)</v>
      </c>
      <c r="Q69" s="63"/>
      <c r="R69" s="90"/>
    </row>
    <row r="70" spans="1:18" s="45" customFormat="1" ht="11.25">
      <c r="A70" s="62"/>
      <c r="B70" s="50">
        <f>'Agenda-A-1'!G77</f>
        <v>0</v>
      </c>
      <c r="C70" s="18" t="str">
        <f>'Agenda-A-1'!C75</f>
        <v>802.15  TG2</v>
      </c>
      <c r="D70" s="45" t="str">
        <f>'Agenda-A-1'!D75</f>
        <v>SR+HT</v>
      </c>
      <c r="E70" s="45">
        <f>'Agenda-A-1'!F75</f>
        <v>50</v>
      </c>
      <c r="F70" s="45">
        <f>'Agenda-A-1'!E75</f>
        <v>1</v>
      </c>
      <c r="G70" s="45">
        <v>0</v>
      </c>
      <c r="H70" s="45">
        <v>1</v>
      </c>
      <c r="I70" s="45">
        <v>0</v>
      </c>
      <c r="J70" s="45">
        <v>0</v>
      </c>
      <c r="K70" s="45">
        <v>1</v>
      </c>
      <c r="L70" s="45">
        <v>0</v>
      </c>
      <c r="M70" s="45">
        <v>0</v>
      </c>
      <c r="N70" s="45">
        <v>1</v>
      </c>
      <c r="O70" s="45">
        <v>0</v>
      </c>
      <c r="P70" s="45">
        <v>0</v>
      </c>
      <c r="Q70" s="64">
        <f t="shared" si="4"/>
        <v>6</v>
      </c>
      <c r="R70" s="91"/>
    </row>
    <row r="71" spans="1:18" s="47" customFormat="1" ht="22.5">
      <c r="A71" s="61"/>
      <c r="B71" s="52"/>
      <c r="C71" s="61" t="str">
        <f>'Agenda-A-1'!C111</f>
        <v>802.3  CFI: 100Base-FX over dual single-mode fiber</v>
      </c>
      <c r="Q71" s="63"/>
      <c r="R71" s="90"/>
    </row>
    <row r="72" spans="1:17" ht="11.25">
      <c r="A72" s="62"/>
      <c r="B72" s="50" t="str">
        <f>'Agenda-A-1'!G78</f>
        <v>Texas Special </v>
      </c>
      <c r="C72" s="18" t="e">
        <f>'Agenda-A-1'!#REF!</f>
        <v>#REF!</v>
      </c>
      <c r="D72" s="17" t="e">
        <f>'Agenda-A-1'!#REF!</f>
        <v>#REF!</v>
      </c>
      <c r="E72" s="45" t="e">
        <f>'Agenda-A-1'!#REF!</f>
        <v>#REF!</v>
      </c>
      <c r="F72" s="45" t="e">
        <f>'Agenda-A-1'!#REF!</f>
        <v>#REF!</v>
      </c>
      <c r="G72" s="17">
        <v>0</v>
      </c>
      <c r="H72" s="17">
        <v>1</v>
      </c>
      <c r="I72" s="17">
        <v>0</v>
      </c>
      <c r="J72" s="17">
        <v>0</v>
      </c>
      <c r="K72" s="17">
        <v>1</v>
      </c>
      <c r="L72" s="17">
        <v>0</v>
      </c>
      <c r="M72" s="17">
        <v>0</v>
      </c>
      <c r="N72" s="17">
        <v>1</v>
      </c>
      <c r="O72" s="17">
        <v>0</v>
      </c>
      <c r="P72" s="17">
        <v>0</v>
      </c>
      <c r="Q72" s="23" t="e">
        <f t="shared" si="4"/>
        <v>#REF!</v>
      </c>
    </row>
    <row r="73" spans="1:17" ht="22.5">
      <c r="A73" s="61"/>
      <c r="B73" s="50" t="str">
        <f>'Agenda-A-1'!G79</f>
        <v>Wabash Cannonball</v>
      </c>
      <c r="C73" s="18" t="str">
        <f>'Agenda-A-1'!C76</f>
        <v>802.15  TG4</v>
      </c>
      <c r="D73" s="17" t="str">
        <f>'Agenda-A-1'!D76</f>
        <v>SR+HT</v>
      </c>
      <c r="E73" s="45">
        <f>'Agenda-A-1'!F76</f>
        <v>30</v>
      </c>
      <c r="F73" s="45">
        <f>'Agenda-A-1'!E76</f>
        <v>11</v>
      </c>
      <c r="G73" s="17">
        <v>0</v>
      </c>
      <c r="H73" s="17">
        <v>1</v>
      </c>
      <c r="I73" s="17">
        <v>0</v>
      </c>
      <c r="J73" s="17">
        <v>0</v>
      </c>
      <c r="K73" s="17">
        <v>1</v>
      </c>
      <c r="L73" s="17">
        <v>0</v>
      </c>
      <c r="M73" s="17">
        <v>0</v>
      </c>
      <c r="N73" s="17">
        <v>1</v>
      </c>
      <c r="O73" s="17">
        <v>0</v>
      </c>
      <c r="P73" s="17">
        <v>0</v>
      </c>
      <c r="Q73" s="23">
        <f t="shared" si="4"/>
        <v>4</v>
      </c>
    </row>
    <row r="74" spans="2:17" ht="11.25">
      <c r="B74" s="50" t="str">
        <f>'Agenda-A-1'!G81</f>
        <v>Grand C</v>
      </c>
      <c r="C74" s="18" t="str">
        <f>'Agenda-A-1'!C78</f>
        <v>802.0    Executive Sub-Committees</v>
      </c>
      <c r="D74" s="17" t="str">
        <f>'Agenda-A-1'!D78</f>
        <v>BR</v>
      </c>
      <c r="E74" s="45">
        <f>'Agenda-A-1'!F78</f>
        <v>18</v>
      </c>
      <c r="F74" s="45">
        <f>'Agenda-A-1'!E78</f>
        <v>10</v>
      </c>
      <c r="G74" s="17">
        <v>0</v>
      </c>
      <c r="H74" s="17">
        <v>1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v>0</v>
      </c>
      <c r="Q74" s="23">
        <f t="shared" si="4"/>
        <v>2.8</v>
      </c>
    </row>
    <row r="75" spans="2:17" ht="11.25">
      <c r="B75" s="32" t="str">
        <f>'Agenda-A-1'!G82</f>
        <v>Jefferson</v>
      </c>
      <c r="C75" s="18" t="str">
        <f>'Agenda-A-1'!C79</f>
        <v>802.1    HILI WG</v>
      </c>
      <c r="D75" s="17" t="str">
        <f>'Agenda-A-1'!D79</f>
        <v>SR+OH+XC</v>
      </c>
      <c r="E75" s="17">
        <f>'Agenda-A-1'!F79</f>
        <v>35</v>
      </c>
      <c r="F75" s="17">
        <f>'Agenda-A-1'!E79</f>
        <v>15</v>
      </c>
      <c r="G75" s="17">
        <v>1</v>
      </c>
      <c r="H75" s="17">
        <v>2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v>0</v>
      </c>
      <c r="Q75" s="23">
        <f aca="true" t="shared" si="5" ref="Q75:Q80">(E75*0.5)/5+1</f>
        <v>4.5</v>
      </c>
    </row>
    <row r="76" spans="2:17" ht="11.25">
      <c r="B76" s="32" t="str">
        <f>'Agenda-A-1'!G107</f>
        <v>Colorado Eagle</v>
      </c>
      <c r="C76" s="18" t="str">
        <f>'Agenda-A-1'!C80</f>
        <v>802.3    CSMA/CD - (DTE Power)</v>
      </c>
      <c r="D76" s="17" t="str">
        <f>'Agenda-A-1'!D80</f>
        <v>SR+HT</v>
      </c>
      <c r="E76" s="17">
        <f>'Agenda-A-1'!F80</f>
        <v>50</v>
      </c>
      <c r="F76" s="17">
        <f>'Agenda-A-1'!E80</f>
        <v>22</v>
      </c>
      <c r="G76" s="17">
        <v>0</v>
      </c>
      <c r="H76" s="17">
        <v>1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1</v>
      </c>
      <c r="O76" s="17">
        <v>0</v>
      </c>
      <c r="P76" s="17">
        <v>0</v>
      </c>
      <c r="Q76" s="23">
        <f t="shared" si="5"/>
        <v>6</v>
      </c>
    </row>
    <row r="77" spans="1:18" s="47" customFormat="1" ht="11.25">
      <c r="A77" s="61"/>
      <c r="B77" s="51" t="e">
        <f>'Agenda-A-1'!#REF!</f>
        <v>#REF!</v>
      </c>
      <c r="C77" s="61" t="str">
        <f>'Agenda-A-1'!C81</f>
        <v>802.16  WirelessMAN TGa PHY</v>
      </c>
      <c r="D77" s="47" t="str">
        <f>'Agenda-A-1'!D81</f>
        <v>SR+HM+HT+PD</v>
      </c>
      <c r="E77" s="46">
        <f>'Agenda-A-1'!F81</f>
        <v>80</v>
      </c>
      <c r="F77" s="46">
        <f>'Agenda-A-1'!E81</f>
        <v>4</v>
      </c>
      <c r="G77" s="47">
        <v>0</v>
      </c>
      <c r="H77" s="47">
        <v>0</v>
      </c>
      <c r="I77" s="47">
        <v>1</v>
      </c>
      <c r="J77" s="47">
        <v>0</v>
      </c>
      <c r="K77" s="47">
        <v>1</v>
      </c>
      <c r="L77" s="47">
        <v>0</v>
      </c>
      <c r="M77" s="47">
        <v>0</v>
      </c>
      <c r="N77" s="47">
        <v>1</v>
      </c>
      <c r="O77" s="47">
        <v>0</v>
      </c>
      <c r="P77" s="47">
        <v>0</v>
      </c>
      <c r="Q77" s="63">
        <f t="shared" si="5"/>
        <v>9</v>
      </c>
      <c r="R77" s="90"/>
    </row>
    <row r="78" spans="2:17" ht="11.25">
      <c r="B78" s="50" t="e">
        <f>'Agenda-A-1'!#REF!</f>
        <v>#REF!</v>
      </c>
      <c r="C78" s="18" t="str">
        <f>'Agenda-A-1'!C82</f>
        <v>802.16  WirelessMAN TGa MAC</v>
      </c>
      <c r="D78" s="17" t="str">
        <f>'Agenda-A-1'!D82</f>
        <v>SR+HM+HT</v>
      </c>
      <c r="E78" s="45">
        <f>'Agenda-A-1'!F82</f>
        <v>30</v>
      </c>
      <c r="F78" s="45">
        <f>'Agenda-A-1'!E82</f>
        <v>12</v>
      </c>
      <c r="G78" s="17">
        <v>0</v>
      </c>
      <c r="H78" s="17">
        <v>1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1</v>
      </c>
      <c r="O78" s="17">
        <v>0</v>
      </c>
      <c r="P78" s="17">
        <v>0</v>
      </c>
      <c r="Q78" s="23">
        <f t="shared" si="5"/>
        <v>4</v>
      </c>
    </row>
    <row r="79" spans="2:17" ht="11.25">
      <c r="B79" s="50" t="e">
        <f>'Agenda-A-1'!#REF!</f>
        <v>#REF!</v>
      </c>
      <c r="C79" s="18" t="str">
        <f>'Agenda-A-1'!C107</f>
        <v>802.16  WirelessMAN Profiles</v>
      </c>
      <c r="D79" s="17" t="str">
        <f>'Agenda-A-1'!D107</f>
        <v>BR</v>
      </c>
      <c r="E79" s="45">
        <f>'Agenda-A-1'!F107</f>
        <v>18</v>
      </c>
      <c r="F79" s="45">
        <f>'Agenda-A-1'!E107</f>
        <v>8</v>
      </c>
      <c r="G79" s="17">
        <v>0</v>
      </c>
      <c r="H79" s="17">
        <v>1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v>0</v>
      </c>
      <c r="Q79" s="23">
        <f t="shared" si="5"/>
        <v>2.8</v>
      </c>
    </row>
    <row r="80" spans="1:18" s="45" customFormat="1" ht="11.25">
      <c r="A80" s="62"/>
      <c r="B80" s="50">
        <f>'Agenda-A-1'!G87</f>
        <v>0</v>
      </c>
      <c r="C80" s="18" t="str">
        <f>'Agenda-A-1'!C99</f>
        <v>802.17  RPR #1</v>
      </c>
      <c r="D80" s="45" t="str">
        <f>'Agenda-A-1'!D99</f>
        <v>SR+HT+HM+PD</v>
      </c>
      <c r="E80" s="45">
        <f>'Agenda-A-1'!F99</f>
        <v>100</v>
      </c>
      <c r="F80" s="45">
        <f>'Agenda-A-1'!E99</f>
        <v>2</v>
      </c>
      <c r="G80" s="45">
        <v>0</v>
      </c>
      <c r="H80" s="45">
        <v>0</v>
      </c>
      <c r="I80" s="45">
        <v>1</v>
      </c>
      <c r="J80" s="45">
        <v>0</v>
      </c>
      <c r="K80" s="45">
        <v>2</v>
      </c>
      <c r="L80" s="45">
        <v>1</v>
      </c>
      <c r="M80" s="45">
        <v>0</v>
      </c>
      <c r="N80" s="45">
        <v>1</v>
      </c>
      <c r="O80" s="45">
        <v>0</v>
      </c>
      <c r="P80" s="45">
        <v>0</v>
      </c>
      <c r="Q80" s="64">
        <f t="shared" si="5"/>
        <v>11</v>
      </c>
      <c r="R80" s="91"/>
    </row>
    <row r="81" spans="1:18" s="47" customFormat="1" ht="11.25">
      <c r="A81" s="61"/>
      <c r="B81" s="52"/>
      <c r="C81" s="18" t="e">
        <f>'Agenda-A-1'!#REF!</f>
        <v>#REF!</v>
      </c>
      <c r="Q81" s="63"/>
      <c r="R81" s="90"/>
    </row>
    <row r="82" spans="1:18" s="45" customFormat="1" ht="11.25">
      <c r="A82" s="62"/>
      <c r="B82" s="50" t="str">
        <f>'Agenda-A-1'!G88</f>
        <v>Missouri Pacific</v>
      </c>
      <c r="C82" s="62" t="str">
        <f>'Agenda-A-1'!C100</f>
        <v>802.17  RPR #2</v>
      </c>
      <c r="D82" s="45" t="str">
        <f>'Agenda-A-1'!D100</f>
        <v>SR+HT</v>
      </c>
      <c r="E82" s="45">
        <f>'Agenda-A-1'!F100</f>
        <v>75</v>
      </c>
      <c r="F82" s="45">
        <f>'Agenda-A-1'!E100</f>
        <v>13</v>
      </c>
      <c r="G82" s="45">
        <v>0</v>
      </c>
      <c r="H82" s="45">
        <v>1</v>
      </c>
      <c r="I82" s="45">
        <v>0</v>
      </c>
      <c r="J82" s="45">
        <v>0</v>
      </c>
      <c r="K82" s="45">
        <v>1</v>
      </c>
      <c r="L82" s="45">
        <v>0</v>
      </c>
      <c r="M82" s="45">
        <v>0</v>
      </c>
      <c r="N82" s="45">
        <v>1</v>
      </c>
      <c r="O82" s="45">
        <v>0</v>
      </c>
      <c r="P82" s="45">
        <v>0</v>
      </c>
      <c r="Q82" s="64">
        <f>(E82*0.5)/5+1</f>
        <v>8.5</v>
      </c>
      <c r="R82" s="91"/>
    </row>
    <row r="83" spans="1:18" s="47" customFormat="1" ht="11.25">
      <c r="A83" s="61"/>
      <c r="B83" s="52"/>
      <c r="C83" s="18" t="e">
        <f>'Agenda-A-1'!#REF!</f>
        <v>#REF!</v>
      </c>
      <c r="Q83" s="63"/>
      <c r="R83" s="90"/>
    </row>
    <row r="84" spans="2:17" ht="11.25">
      <c r="B84" s="50">
        <f>'Agenda-A-1'!G91</f>
        <v>0</v>
      </c>
      <c r="C84" s="18" t="str">
        <f>'Agenda-A-1'!C101</f>
        <v>802.17  RPR #3</v>
      </c>
      <c r="D84" s="17" t="str">
        <f>'Agenda-A-1'!D101</f>
        <v>SR+HT</v>
      </c>
      <c r="E84" s="45">
        <f>'Agenda-A-1'!F101</f>
        <v>50</v>
      </c>
      <c r="F84" s="45">
        <f>'Agenda-A-1'!E101</f>
        <v>7</v>
      </c>
      <c r="G84" s="17">
        <v>0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v>0</v>
      </c>
      <c r="Q84" s="23">
        <f>(E84*0.5)/5+1</f>
        <v>6</v>
      </c>
    </row>
    <row r="85" spans="1:18" s="45" customFormat="1" ht="11.25">
      <c r="A85" s="62"/>
      <c r="B85" s="50" t="str">
        <f>'Agenda-A-1'!G96</f>
        <v>Regency C</v>
      </c>
      <c r="C85" s="18" t="str">
        <f>'Agenda-A-1'!C94</f>
        <v>802.3    CSMA/CD (10G-Breakout #1)</v>
      </c>
      <c r="D85" s="45" t="str">
        <f>'Agenda-A-1'!D94</f>
        <v>SR+HT</v>
      </c>
      <c r="E85" s="45">
        <f>'Agenda-A-1'!F94</f>
        <v>40</v>
      </c>
      <c r="F85" s="45">
        <f>'Agenda-A-1'!E94</f>
        <v>18</v>
      </c>
      <c r="G85" s="45">
        <v>0</v>
      </c>
      <c r="H85" s="45">
        <v>1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1</v>
      </c>
      <c r="O85" s="45">
        <v>0</v>
      </c>
      <c r="P85" s="45">
        <v>0</v>
      </c>
      <c r="Q85" s="64">
        <f>(E85*0.5)/5+1</f>
        <v>5</v>
      </c>
      <c r="R85" s="91"/>
    </row>
    <row r="86" spans="1:18" s="47" customFormat="1" ht="11.25">
      <c r="A86" s="61"/>
      <c r="B86" s="52"/>
      <c r="C86" s="61" t="e">
        <f>'Agenda-A-1'!#REF!</f>
        <v>#REF!</v>
      </c>
      <c r="Q86" s="63"/>
      <c r="R86" s="90"/>
    </row>
    <row r="87" spans="2:17" ht="11.25" customHeight="1">
      <c r="B87" s="50" t="str">
        <f>'Agenda-A-1'!G97</f>
        <v>Regency A</v>
      </c>
      <c r="C87" s="18" t="str">
        <f>'Agenda-A-1'!C95</f>
        <v>802.3    CSMA/CD (10G-Breakout #2)</v>
      </c>
      <c r="D87" s="17" t="str">
        <f>'Agenda-A-1'!D95</f>
        <v>SR+HT</v>
      </c>
      <c r="E87" s="45">
        <f>'Agenda-A-1'!F95</f>
        <v>30</v>
      </c>
      <c r="F87" s="45">
        <f>'Agenda-A-1'!E95</f>
        <v>17</v>
      </c>
      <c r="G87" s="17">
        <v>0</v>
      </c>
      <c r="H87" s="17">
        <v>1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1</v>
      </c>
      <c r="O87" s="17">
        <v>0</v>
      </c>
      <c r="P87" s="17">
        <v>0</v>
      </c>
      <c r="Q87" s="23">
        <f>(E87*0.5)/5+1</f>
        <v>4</v>
      </c>
    </row>
    <row r="88" spans="2:17" ht="11.25">
      <c r="B88" s="50" t="str">
        <f>'Agenda-A-1'!G98</f>
        <v>Grand E</v>
      </c>
      <c r="C88" s="18" t="e">
        <f>'Agenda-A-1'!#REF!</f>
        <v>#REF!</v>
      </c>
      <c r="D88" s="17" t="e">
        <f>'Agenda-A-1'!#REF!</f>
        <v>#REF!</v>
      </c>
      <c r="E88" s="45" t="e">
        <f>'Agenda-A-1'!#REF!</f>
        <v>#REF!</v>
      </c>
      <c r="F88" s="45" t="e">
        <f>'Agenda-A-1'!#REF!</f>
        <v>#REF!</v>
      </c>
      <c r="G88" s="17">
        <v>0</v>
      </c>
      <c r="H88" s="17">
        <v>1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1</v>
      </c>
      <c r="O88" s="17">
        <v>0</v>
      </c>
      <c r="P88" s="17">
        <v>0</v>
      </c>
      <c r="Q88" s="23" t="e">
        <f>(E88*0.5)/5+1</f>
        <v>#REF!</v>
      </c>
    </row>
    <row r="89" spans="2:17" ht="11.25">
      <c r="B89" s="50" t="str">
        <f>'Agenda-A-1'!G103</f>
        <v>Grand F</v>
      </c>
      <c r="C89" s="18" t="str">
        <f>'Agenda-A-1'!C97</f>
        <v>802.3    CSMA/CD - (EFM Fiber Optics)</v>
      </c>
      <c r="D89" s="17" t="str">
        <f>'Agenda-A-1'!D97</f>
        <v>SR+PD+HT+HM</v>
      </c>
      <c r="E89" s="45">
        <f>'Agenda-A-1'!F97</f>
        <v>90</v>
      </c>
      <c r="F89" s="45">
        <f>'Agenda-A-1'!E97</f>
        <v>16</v>
      </c>
      <c r="G89" s="17">
        <v>0</v>
      </c>
      <c r="H89" s="17">
        <v>0</v>
      </c>
      <c r="I89" s="17">
        <v>1</v>
      </c>
      <c r="J89" s="17">
        <v>0</v>
      </c>
      <c r="K89" s="17">
        <v>1</v>
      </c>
      <c r="L89" s="17">
        <v>0</v>
      </c>
      <c r="M89" s="17">
        <v>0</v>
      </c>
      <c r="N89" s="17">
        <v>1</v>
      </c>
      <c r="O89" s="17">
        <v>0</v>
      </c>
      <c r="P89" s="17">
        <v>0</v>
      </c>
      <c r="Q89" s="23">
        <f>(E89*0.5)/5+1</f>
        <v>10</v>
      </c>
    </row>
    <row r="90" spans="2:17" ht="11.25">
      <c r="B90" s="50" t="e">
        <f>'Agenda-A-1'!#REF!</f>
        <v>#REF!</v>
      </c>
      <c r="C90" s="18" t="str">
        <f>'Agenda-A-1'!C98</f>
        <v>802.3    CSMA/CD - (EFM Copper)</v>
      </c>
      <c r="D90" s="17" t="str">
        <f>'Agenda-A-1'!D98</f>
        <v>SR+HT</v>
      </c>
      <c r="E90" s="45">
        <f>'Agenda-A-1'!F98</f>
        <v>80</v>
      </c>
      <c r="F90" s="45">
        <f>'Agenda-A-1'!E98</f>
        <v>6</v>
      </c>
      <c r="G90" s="17">
        <v>0</v>
      </c>
      <c r="H90" s="17">
        <v>1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1</v>
      </c>
      <c r="O90" s="17">
        <v>0</v>
      </c>
      <c r="P90" s="17">
        <v>0</v>
      </c>
      <c r="Q90" s="23">
        <f>(E90*0.5)/5+1</f>
        <v>9</v>
      </c>
    </row>
    <row r="91" spans="2:17" ht="11.25">
      <c r="B91" s="50" t="str">
        <f>'Agenda-A-1'!G111</f>
        <v>Regency A</v>
      </c>
      <c r="C91" s="18" t="str">
        <f>'Agenda-A-1'!C109</f>
        <v>Tutorial #3: Millimeter Wave Gigabit Ethernet</v>
      </c>
      <c r="D91" s="17" t="str">
        <f>'Agenda-A-1'!D109</f>
        <v>SR+PD+HT+HM</v>
      </c>
      <c r="E91" s="45">
        <f>'Agenda-A-1'!F109</f>
        <v>270</v>
      </c>
      <c r="F91" s="45">
        <f>'Agenda-A-1'!E109</f>
        <v>19</v>
      </c>
      <c r="Q91" s="23">
        <f>(E91*0.5)/5+1</f>
        <v>28</v>
      </c>
    </row>
    <row r="92" spans="2:6" ht="11.25">
      <c r="B92" s="50" t="e">
        <f>'Agenda-A-1'!#REF!</f>
        <v>#REF!</v>
      </c>
      <c r="C92" s="18" t="str">
        <f>'Agenda-A-1'!C113</f>
        <v>Tutorial #4: Ultra-Wideband Communications</v>
      </c>
      <c r="D92" s="17" t="str">
        <f>'Agenda-A-1'!D113</f>
        <v>SR+PD+HT+HM</v>
      </c>
      <c r="E92" s="45">
        <f>'Agenda-A-1'!F113</f>
        <v>270</v>
      </c>
      <c r="F92" s="45">
        <f>'Agenda-A-1'!E113</f>
        <v>19</v>
      </c>
    </row>
    <row r="93" spans="1:18" s="26" customFormat="1" ht="11.25">
      <c r="A93" s="19"/>
      <c r="B93" s="34" t="s">
        <v>83</v>
      </c>
      <c r="C93" s="19"/>
      <c r="G93" s="26">
        <f aca="true" t="shared" si="6" ref="G93:M93">SUM(G53:G92)</f>
        <v>2</v>
      </c>
      <c r="H93" s="26">
        <f t="shared" si="6"/>
        <v>19</v>
      </c>
      <c r="I93" s="26">
        <f t="shared" si="6"/>
        <v>7</v>
      </c>
      <c r="J93" s="26">
        <f t="shared" si="6"/>
        <v>0</v>
      </c>
      <c r="K93" s="26">
        <f t="shared" si="6"/>
        <v>16</v>
      </c>
      <c r="L93" s="26">
        <f t="shared" si="6"/>
        <v>3</v>
      </c>
      <c r="M93" s="26">
        <f t="shared" si="6"/>
        <v>0</v>
      </c>
      <c r="O93" s="26">
        <f>SUM(O53:O92)</f>
        <v>0</v>
      </c>
      <c r="P93" s="26">
        <f>SUM(P53:P92)</f>
        <v>0</v>
      </c>
      <c r="Q93" s="27" t="e">
        <f>SUM(Q53:Q92)</f>
        <v>#REF!</v>
      </c>
      <c r="R93" s="89"/>
    </row>
    <row r="94" spans="1:18" s="26" customFormat="1" ht="11.25">
      <c r="A94" s="19"/>
      <c r="B94" s="34"/>
      <c r="C94" s="19"/>
      <c r="G94" s="28"/>
      <c r="H94" s="28"/>
      <c r="I94" s="28"/>
      <c r="J94" s="28"/>
      <c r="K94" s="28"/>
      <c r="L94" s="28"/>
      <c r="M94" s="28"/>
      <c r="O94" s="28"/>
      <c r="P94" s="28"/>
      <c r="Q94" s="27"/>
      <c r="R94" s="89"/>
    </row>
    <row r="95" spans="1:18" s="44" customFormat="1" ht="11.25">
      <c r="A95" s="40" t="str">
        <f>'Agenda-A-1'!A122</f>
        <v>Wed</v>
      </c>
      <c r="B95" s="70">
        <f>'Agenda-A-1'!A123</f>
        <v>37328</v>
      </c>
      <c r="C95" s="40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2"/>
      <c r="R95" s="93"/>
    </row>
    <row r="96" spans="1:18" s="45" customFormat="1" ht="11.25">
      <c r="A96" s="62"/>
      <c r="B96" s="50" t="str">
        <f>'Agenda-A-1'!G128</f>
        <v>Knickerbocker</v>
      </c>
      <c r="C96" s="18" t="str">
        <f>'Agenda-A-1'!C122</f>
        <v>802.11  TGH</v>
      </c>
      <c r="D96" s="45" t="str">
        <f>'Agenda-A-1'!D122</f>
        <v>SR+HT+HM+PD</v>
      </c>
      <c r="E96" s="45">
        <f>'Agenda-A-1'!F122</f>
        <v>80</v>
      </c>
      <c r="F96" s="45">
        <f>'Agenda-A-1'!E122</f>
        <v>3</v>
      </c>
      <c r="G96" s="45">
        <v>0</v>
      </c>
      <c r="H96" s="45">
        <v>0</v>
      </c>
      <c r="I96" s="45">
        <v>1</v>
      </c>
      <c r="J96" s="45">
        <v>0</v>
      </c>
      <c r="K96" s="45">
        <v>1</v>
      </c>
      <c r="L96" s="45">
        <v>0</v>
      </c>
      <c r="M96" s="45">
        <v>0</v>
      </c>
      <c r="N96" s="45">
        <v>1</v>
      </c>
      <c r="O96" s="45">
        <v>0</v>
      </c>
      <c r="P96" s="45">
        <v>0</v>
      </c>
      <c r="Q96" s="64">
        <f>(E96*0.5)/5+1</f>
        <v>9</v>
      </c>
      <c r="R96" s="91"/>
    </row>
    <row r="97" spans="1:18" s="47" customFormat="1" ht="11.25">
      <c r="A97" s="61"/>
      <c r="B97" s="52"/>
      <c r="C97" s="61" t="e">
        <f>'Agenda-A-1'!#REF!</f>
        <v>#REF!</v>
      </c>
      <c r="Q97" s="63"/>
      <c r="R97" s="90"/>
    </row>
    <row r="98" spans="1:18" s="45" customFormat="1" ht="11.25">
      <c r="A98" s="62"/>
      <c r="B98" s="50" t="e">
        <f>'Agenda-A-1'!#REF!</f>
        <v>#REF!</v>
      </c>
      <c r="C98" s="62" t="str">
        <f>'Agenda-A-1'!C123</f>
        <v>802.11  TGE</v>
      </c>
      <c r="D98" s="45" t="str">
        <f>'Agenda-A-1'!D130</f>
        <v>SR+HT+HM+PD</v>
      </c>
      <c r="E98" s="45">
        <f>'Agenda-A-1'!F130</f>
        <v>80</v>
      </c>
      <c r="F98" s="45">
        <f>'Agenda-A-1'!E130</f>
        <v>5</v>
      </c>
      <c r="G98" s="45">
        <v>0</v>
      </c>
      <c r="H98" s="45">
        <v>0</v>
      </c>
      <c r="I98" s="45">
        <v>1</v>
      </c>
      <c r="J98" s="45">
        <v>0</v>
      </c>
      <c r="K98" s="45">
        <v>2</v>
      </c>
      <c r="L98" s="45">
        <v>1</v>
      </c>
      <c r="M98" s="45">
        <v>0</v>
      </c>
      <c r="N98" s="45">
        <v>1</v>
      </c>
      <c r="O98" s="45">
        <v>0</v>
      </c>
      <c r="P98" s="45">
        <v>0</v>
      </c>
      <c r="Q98" s="64">
        <f>(E98*0.5)/5+1</f>
        <v>9</v>
      </c>
      <c r="R98" s="91"/>
    </row>
    <row r="99" spans="1:18" s="47" customFormat="1" ht="11.25">
      <c r="A99" s="61"/>
      <c r="B99" s="52"/>
      <c r="C99" s="18" t="str">
        <f>'Agenda-A-1'!C154</f>
        <v>802.11  TGE (QoS)</v>
      </c>
      <c r="Q99" s="63"/>
      <c r="R99" s="90"/>
    </row>
    <row r="100" spans="1:18" s="45" customFormat="1" ht="11.25">
      <c r="A100" s="62"/>
      <c r="B100" s="50">
        <f>'Agenda-A-1'!G129</f>
        <v>0</v>
      </c>
      <c r="C100" s="62" t="str">
        <f>'Agenda-A-1'!C124</f>
        <v>802.11  TGF</v>
      </c>
      <c r="D100" s="45" t="str">
        <f>'Agenda-A-1'!D124</f>
        <v>SR</v>
      </c>
      <c r="E100" s="45">
        <f>'Agenda-A-1'!F124</f>
        <v>40</v>
      </c>
      <c r="F100" s="45">
        <f>'Agenda-A-1'!E124</f>
        <v>21</v>
      </c>
      <c r="G100" s="45">
        <v>0</v>
      </c>
      <c r="H100" s="45">
        <v>0</v>
      </c>
      <c r="I100" s="45">
        <v>0</v>
      </c>
      <c r="J100" s="45">
        <v>1</v>
      </c>
      <c r="K100" s="45">
        <v>2</v>
      </c>
      <c r="L100" s="45">
        <v>1</v>
      </c>
      <c r="M100" s="45">
        <v>0</v>
      </c>
      <c r="N100" s="45">
        <v>1</v>
      </c>
      <c r="O100" s="45">
        <v>0</v>
      </c>
      <c r="P100" s="45">
        <v>0</v>
      </c>
      <c r="Q100" s="64">
        <f>(E100*0.5)/5+1</f>
        <v>5</v>
      </c>
      <c r="R100" s="91"/>
    </row>
    <row r="101" spans="1:18" s="45" customFormat="1" ht="11.25">
      <c r="A101" s="62"/>
      <c r="B101" s="50" t="str">
        <f>'Agenda-A-1'!G123</f>
        <v>Grand F</v>
      </c>
      <c r="C101" s="18" t="str">
        <f>'Agenda-A-1'!C126</f>
        <v>802.15  TG2</v>
      </c>
      <c r="D101" s="45" t="str">
        <f>'Agenda-A-1'!D126</f>
        <v>SR+HT</v>
      </c>
      <c r="E101" s="45">
        <f>'Agenda-A-1'!F126</f>
        <v>50</v>
      </c>
      <c r="F101" s="45">
        <f>'Agenda-A-1'!E126</f>
        <v>1</v>
      </c>
      <c r="G101" s="45">
        <v>0</v>
      </c>
      <c r="H101" s="45">
        <v>0</v>
      </c>
      <c r="I101" s="45">
        <v>1</v>
      </c>
      <c r="J101" s="45">
        <v>0</v>
      </c>
      <c r="K101" s="45">
        <v>1</v>
      </c>
      <c r="L101" s="45">
        <v>0</v>
      </c>
      <c r="M101" s="45">
        <v>0</v>
      </c>
      <c r="N101" s="45">
        <v>1</v>
      </c>
      <c r="O101" s="45">
        <v>0</v>
      </c>
      <c r="P101" s="45">
        <v>0</v>
      </c>
      <c r="Q101" s="64">
        <f>(E101*0.5)/5+1</f>
        <v>6</v>
      </c>
      <c r="R101" s="91"/>
    </row>
    <row r="102" spans="2:17" ht="11.25">
      <c r="B102" s="32" t="e">
        <f>'Agenda-A-1'!#REF!</f>
        <v>#REF!</v>
      </c>
      <c r="C102" s="18" t="str">
        <f>'Agenda-A-1'!C127</f>
        <v>802.15  TG3</v>
      </c>
      <c r="D102" s="17" t="str">
        <f>'Agenda-A-1'!D127</f>
        <v>SR+HT</v>
      </c>
      <c r="E102" s="17">
        <f>'Agenda-A-1'!F127</f>
        <v>50</v>
      </c>
      <c r="F102" s="17">
        <f>'Agenda-A-1'!E127</f>
        <v>9</v>
      </c>
      <c r="G102" s="17">
        <v>0</v>
      </c>
      <c r="H102" s="17">
        <v>0</v>
      </c>
      <c r="I102" s="17">
        <v>1</v>
      </c>
      <c r="J102" s="17">
        <v>0</v>
      </c>
      <c r="K102" s="17">
        <v>1</v>
      </c>
      <c r="L102" s="17">
        <v>0</v>
      </c>
      <c r="M102" s="17">
        <v>0</v>
      </c>
      <c r="N102" s="17">
        <v>1</v>
      </c>
      <c r="O102" s="17">
        <v>0</v>
      </c>
      <c r="P102" s="17">
        <v>0</v>
      </c>
      <c r="Q102" s="23">
        <f>(E102*0.5)/5+1</f>
        <v>6</v>
      </c>
    </row>
    <row r="103" spans="2:17" ht="11.25">
      <c r="B103" s="32" t="str">
        <f>'Agenda-A-1'!G133</f>
        <v>Texas Special </v>
      </c>
      <c r="C103" s="18" t="str">
        <f>'Agenda-A-1'!C128</f>
        <v>802.15  TG4</v>
      </c>
      <c r="D103" s="17" t="str">
        <f>'Agenda-A-1'!D128</f>
        <v>SR+HT</v>
      </c>
      <c r="E103" s="17">
        <f>'Agenda-A-1'!F128</f>
        <v>30</v>
      </c>
      <c r="F103" s="17">
        <f>'Agenda-A-1'!E128</f>
        <v>11</v>
      </c>
      <c r="G103" s="17">
        <v>0</v>
      </c>
      <c r="H103" s="17">
        <v>0</v>
      </c>
      <c r="I103" s="17">
        <v>1</v>
      </c>
      <c r="J103" s="17">
        <v>0</v>
      </c>
      <c r="K103" s="17">
        <v>1</v>
      </c>
      <c r="L103" s="17">
        <v>0</v>
      </c>
      <c r="M103" s="17">
        <v>0</v>
      </c>
      <c r="N103" s="17">
        <v>1</v>
      </c>
      <c r="O103" s="17">
        <v>0</v>
      </c>
      <c r="P103" s="17">
        <v>0</v>
      </c>
      <c r="Q103" s="23">
        <f>(E103*0.5)/5+1</f>
        <v>4</v>
      </c>
    </row>
    <row r="104" spans="1:18" s="45" customFormat="1" ht="11.25">
      <c r="A104" s="62"/>
      <c r="B104" s="50" t="str">
        <f>'Agenda-A-1'!G134</f>
        <v>Frisco</v>
      </c>
      <c r="C104" s="18" t="str">
        <f>'Agenda-A-1'!C125</f>
        <v>802 R-REG</v>
      </c>
      <c r="D104" s="45" t="e">
        <f>'Agenda-A-1'!#REF!</f>
        <v>#REF!</v>
      </c>
      <c r="E104" s="45" t="e">
        <f>'Agenda-A-1'!#REF!</f>
        <v>#REF!</v>
      </c>
      <c r="F104" s="45" t="e">
        <f>'Agenda-A-1'!#REF!</f>
        <v>#REF!</v>
      </c>
      <c r="G104" s="45">
        <v>0</v>
      </c>
      <c r="H104" s="45">
        <v>1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64" t="e">
        <f>(E104*0.5)/5+1</f>
        <v>#REF!</v>
      </c>
      <c r="R104" s="91"/>
    </row>
    <row r="105" spans="1:18" s="47" customFormat="1" ht="11.25">
      <c r="A105" s="61"/>
      <c r="B105" s="52"/>
      <c r="C105" s="61" t="str">
        <f>'Agenda-A-1'!C149</f>
        <v>802 COEX</v>
      </c>
      <c r="Q105" s="63"/>
      <c r="R105" s="90"/>
    </row>
    <row r="106" spans="1:18" s="46" customFormat="1" ht="11.25">
      <c r="A106" s="65"/>
      <c r="B106" s="51" t="str">
        <f>'Agenda-A-1'!G137</f>
        <v>Regency C</v>
      </c>
      <c r="C106" s="18" t="str">
        <f>'Agenda-A-1'!C130</f>
        <v>802.1   Technical Plenary</v>
      </c>
      <c r="D106" s="46" t="str">
        <f>'Agenda-A-1'!D123</f>
        <v>SR+HT+HM+PD</v>
      </c>
      <c r="E106" s="46">
        <f>'Agenda-A-1'!F123</f>
        <v>180</v>
      </c>
      <c r="F106" s="46">
        <f>'Agenda-A-1'!E123</f>
        <v>20</v>
      </c>
      <c r="G106" s="46">
        <v>0</v>
      </c>
      <c r="H106" s="46">
        <v>0</v>
      </c>
      <c r="I106" s="46">
        <v>1</v>
      </c>
      <c r="J106" s="46">
        <v>0</v>
      </c>
      <c r="K106" s="46">
        <v>2</v>
      </c>
      <c r="L106" s="46">
        <v>1</v>
      </c>
      <c r="M106" s="46">
        <v>0</v>
      </c>
      <c r="N106" s="46">
        <v>1</v>
      </c>
      <c r="O106" s="46">
        <v>0</v>
      </c>
      <c r="P106" s="46">
        <v>0</v>
      </c>
      <c r="Q106" s="66">
        <f>(E106*0.5)/5+1</f>
        <v>19</v>
      </c>
      <c r="R106" s="92"/>
    </row>
    <row r="107" spans="1:18" s="47" customFormat="1" ht="11.25">
      <c r="A107" s="61"/>
      <c r="B107" s="52"/>
      <c r="C107" s="61" t="str">
        <f>'Agenda-A-1'!C152</f>
        <v>802.3    CSMA/CD - (EFM Copper)</v>
      </c>
      <c r="Q107" s="63"/>
      <c r="R107" s="90"/>
    </row>
    <row r="108" spans="2:17" ht="11.25">
      <c r="B108" s="50" t="e">
        <f>'Agenda-A-1'!#REF!</f>
        <v>#REF!</v>
      </c>
      <c r="C108" s="18" t="str">
        <f>'Agenda-A-1'!C133</f>
        <v>802.0    Executive Sub-Committees</v>
      </c>
      <c r="D108" s="45" t="str">
        <f>'Agenda-A-1'!D133</f>
        <v>BR</v>
      </c>
      <c r="E108" s="45">
        <f>'Agenda-A-1'!F133</f>
        <v>18</v>
      </c>
      <c r="F108" s="45">
        <f>'Agenda-A-1'!E133</f>
        <v>10</v>
      </c>
      <c r="G108" s="17">
        <v>0</v>
      </c>
      <c r="H108" s="17">
        <v>1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0</v>
      </c>
      <c r="O108" s="17">
        <v>0</v>
      </c>
      <c r="P108" s="17">
        <v>0</v>
      </c>
      <c r="Q108" s="23">
        <f aca="true" t="shared" si="7" ref="Q108:Q116">(E108*0.5)/5+1</f>
        <v>2.8</v>
      </c>
    </row>
    <row r="109" spans="2:17" ht="11.25">
      <c r="B109" s="50" t="str">
        <f>'Agenda-A-1'!G139</f>
        <v>Grand C</v>
      </c>
      <c r="C109" s="18" t="str">
        <f>'Agenda-A-1'!C134</f>
        <v>802.3    CSMA/CD (10G-Breakout #1)</v>
      </c>
      <c r="D109" s="45" t="str">
        <f>'Agenda-A-1'!D134</f>
        <v>SR+HT</v>
      </c>
      <c r="E109" s="45">
        <f>'Agenda-A-1'!F134</f>
        <v>40</v>
      </c>
      <c r="F109" s="45">
        <f>'Agenda-A-1'!E134</f>
        <v>18</v>
      </c>
      <c r="G109" s="45">
        <v>0</v>
      </c>
      <c r="H109" s="45">
        <v>0</v>
      </c>
      <c r="I109" s="45">
        <v>1</v>
      </c>
      <c r="J109" s="45">
        <v>0</v>
      </c>
      <c r="K109" s="45">
        <v>1</v>
      </c>
      <c r="L109" s="45">
        <v>0</v>
      </c>
      <c r="M109" s="45">
        <v>0</v>
      </c>
      <c r="N109" s="45">
        <v>1</v>
      </c>
      <c r="O109" s="45">
        <v>0</v>
      </c>
      <c r="P109" s="45">
        <v>0</v>
      </c>
      <c r="Q109" s="23">
        <f t="shared" si="7"/>
        <v>5</v>
      </c>
    </row>
    <row r="110" spans="2:17" ht="11.25">
      <c r="B110" s="50" t="str">
        <f>'Agenda-A-1'!G140</f>
        <v>Jefferson</v>
      </c>
      <c r="C110" s="18" t="str">
        <f>'Agenda-A-1'!C135</f>
        <v>802.3    CSMA/CD (10G-Breakout #2)</v>
      </c>
      <c r="D110" s="45" t="str">
        <f>'Agenda-A-1'!D135</f>
        <v>SR+HT</v>
      </c>
      <c r="E110" s="45">
        <f>'Agenda-A-1'!F135</f>
        <v>30</v>
      </c>
      <c r="F110" s="45">
        <f>'Agenda-A-1'!E135</f>
        <v>17</v>
      </c>
      <c r="G110" s="17">
        <v>0</v>
      </c>
      <c r="H110" s="17">
        <v>1</v>
      </c>
      <c r="I110" s="17">
        <v>0</v>
      </c>
      <c r="J110" s="17">
        <v>0</v>
      </c>
      <c r="K110" s="17">
        <v>0</v>
      </c>
      <c r="L110" s="17">
        <v>0</v>
      </c>
      <c r="M110" s="17">
        <v>0</v>
      </c>
      <c r="N110" s="17">
        <v>1</v>
      </c>
      <c r="O110" s="17">
        <v>0</v>
      </c>
      <c r="P110" s="17">
        <v>0</v>
      </c>
      <c r="Q110" s="23">
        <f t="shared" si="7"/>
        <v>4</v>
      </c>
    </row>
    <row r="111" spans="2:17" ht="11.25">
      <c r="B111" s="50" t="e">
        <f>'Agenda-A-1'!#REF!</f>
        <v>#REF!</v>
      </c>
      <c r="C111" s="18" t="e">
        <f>'Agenda-A-1'!#REF!</f>
        <v>#REF!</v>
      </c>
      <c r="D111" s="45" t="e">
        <f>'Agenda-A-1'!#REF!</f>
        <v>#REF!</v>
      </c>
      <c r="E111" s="45" t="e">
        <f>'Agenda-A-1'!#REF!</f>
        <v>#REF!</v>
      </c>
      <c r="F111" s="45" t="e">
        <f>'Agenda-A-1'!#REF!</f>
        <v>#REF!</v>
      </c>
      <c r="G111" s="17">
        <v>0</v>
      </c>
      <c r="H111" s="17">
        <v>1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0</v>
      </c>
      <c r="O111" s="17">
        <v>0</v>
      </c>
      <c r="P111" s="17">
        <v>0</v>
      </c>
      <c r="Q111" s="23" t="e">
        <f t="shared" si="7"/>
        <v>#REF!</v>
      </c>
    </row>
    <row r="112" spans="2:17" ht="11.25">
      <c r="B112" s="50" t="str">
        <f>'Agenda-A-1'!G141</f>
        <v>Colorado Eagle</v>
      </c>
      <c r="C112" s="18" t="str">
        <f>'Agenda-A-1'!C136</f>
        <v>802.3    CSMA/CD - (DTE Power)</v>
      </c>
      <c r="D112" s="45" t="str">
        <f>'Agenda-A-1'!D137</f>
        <v>SR+PD+HT+HM</v>
      </c>
      <c r="E112" s="45">
        <f>'Agenda-A-1'!F137</f>
        <v>270</v>
      </c>
      <c r="F112" s="45">
        <f>'Agenda-A-1'!E137</f>
        <v>19</v>
      </c>
      <c r="G112" s="17">
        <v>0</v>
      </c>
      <c r="H112" s="17">
        <v>1</v>
      </c>
      <c r="I112" s="17">
        <v>0</v>
      </c>
      <c r="J112" s="17">
        <v>0</v>
      </c>
      <c r="K112" s="17">
        <v>0</v>
      </c>
      <c r="L112" s="17">
        <v>0</v>
      </c>
      <c r="M112" s="17">
        <v>0</v>
      </c>
      <c r="N112" s="17">
        <v>0</v>
      </c>
      <c r="O112" s="17">
        <v>0</v>
      </c>
      <c r="P112" s="17">
        <v>0</v>
      </c>
      <c r="Q112" s="23">
        <f t="shared" si="7"/>
        <v>28</v>
      </c>
    </row>
    <row r="113" spans="2:17" ht="11.25">
      <c r="B113" s="50" t="str">
        <f>'Agenda-A-1'!G142</f>
        <v>Salon A [S]</v>
      </c>
      <c r="C113" s="18" t="str">
        <f>'Agenda-A-1'!C138</f>
        <v>802.3    CSMA/CD - (EFM Fiber Optics)</v>
      </c>
      <c r="D113" s="45" t="e">
        <f>'Agenda-A-1'!#REF!</f>
        <v>#REF!</v>
      </c>
      <c r="E113" s="45" t="e">
        <f>'Agenda-A-1'!#REF!</f>
        <v>#REF!</v>
      </c>
      <c r="F113" s="45" t="e">
        <f>'Agenda-A-1'!#REF!</f>
        <v>#REF!</v>
      </c>
      <c r="G113" s="17">
        <v>0</v>
      </c>
      <c r="H113" s="17">
        <v>0</v>
      </c>
      <c r="I113" s="17">
        <v>1</v>
      </c>
      <c r="J113" s="17">
        <v>0</v>
      </c>
      <c r="K113" s="17">
        <v>2</v>
      </c>
      <c r="L113" s="17">
        <v>1</v>
      </c>
      <c r="M113" s="17">
        <v>0</v>
      </c>
      <c r="N113" s="17">
        <v>1</v>
      </c>
      <c r="O113" s="17">
        <v>0</v>
      </c>
      <c r="P113" s="17">
        <v>0</v>
      </c>
      <c r="Q113" s="23" t="e">
        <f t="shared" si="7"/>
        <v>#REF!</v>
      </c>
    </row>
    <row r="114" spans="2:17" ht="11.25">
      <c r="B114" s="50" t="str">
        <f>'Agenda-A-1'!G143</f>
        <v>Salon B [S]</v>
      </c>
      <c r="C114" s="18" t="e">
        <f>'Agenda-A-1'!#REF!</f>
        <v>#REF!</v>
      </c>
      <c r="D114" s="45" t="e">
        <f>'Agenda-A-1'!#REF!</f>
        <v>#REF!</v>
      </c>
      <c r="E114" s="45" t="e">
        <f>'Agenda-A-1'!#REF!</f>
        <v>#REF!</v>
      </c>
      <c r="F114" s="45" t="e">
        <f>'Agenda-A-1'!#REF!</f>
        <v>#REF!</v>
      </c>
      <c r="G114" s="17">
        <v>0</v>
      </c>
      <c r="H114" s="17">
        <v>0</v>
      </c>
      <c r="I114" s="17">
        <v>1</v>
      </c>
      <c r="J114" s="17">
        <v>0</v>
      </c>
      <c r="K114" s="17">
        <v>1</v>
      </c>
      <c r="L114" s="17">
        <v>0</v>
      </c>
      <c r="M114" s="17">
        <v>0</v>
      </c>
      <c r="N114" s="17">
        <v>1</v>
      </c>
      <c r="O114" s="17">
        <v>0</v>
      </c>
      <c r="P114" s="17">
        <v>0</v>
      </c>
      <c r="Q114" s="23" t="e">
        <f t="shared" si="7"/>
        <v>#REF!</v>
      </c>
    </row>
    <row r="115" spans="2:17" ht="11.25">
      <c r="B115" s="50" t="str">
        <f>'Agenda-A-1'!G144</f>
        <v>Salon C [S]</v>
      </c>
      <c r="C115" s="18" t="str">
        <f>'Agenda-A-1'!C139</f>
        <v>802.16  WirelessMAN TGa PHY</v>
      </c>
      <c r="D115" s="45" t="str">
        <f>'Agenda-A-1'!D139</f>
        <v>SR+HM+HT+PD</v>
      </c>
      <c r="E115" s="45">
        <f>'Agenda-A-1'!F139</f>
        <v>80</v>
      </c>
      <c r="F115" s="45">
        <f>'Agenda-A-1'!E139</f>
        <v>4</v>
      </c>
      <c r="G115" s="45">
        <v>0</v>
      </c>
      <c r="H115" s="45">
        <v>0</v>
      </c>
      <c r="I115" s="45">
        <v>1</v>
      </c>
      <c r="J115" s="45">
        <v>0</v>
      </c>
      <c r="K115" s="45">
        <v>1</v>
      </c>
      <c r="L115" s="45">
        <v>0</v>
      </c>
      <c r="M115" s="45">
        <v>0</v>
      </c>
      <c r="N115" s="45">
        <v>1</v>
      </c>
      <c r="O115" s="45">
        <v>0</v>
      </c>
      <c r="P115" s="45">
        <v>0</v>
      </c>
      <c r="Q115" s="23">
        <f t="shared" si="7"/>
        <v>9</v>
      </c>
    </row>
    <row r="116" spans="2:17" ht="11.25">
      <c r="B116" s="50">
        <f>'Agenda-A-1'!G145</f>
        <v>0</v>
      </c>
      <c r="C116" s="18" t="str">
        <f>'Agenda-A-1'!C140</f>
        <v>802.16  WirelessMAN TGa MAC</v>
      </c>
      <c r="D116" s="45" t="str">
        <f>'Agenda-A-1'!D140</f>
        <v>SR+HM+HT</v>
      </c>
      <c r="E116" s="45">
        <f>'Agenda-A-1'!F140</f>
        <v>30</v>
      </c>
      <c r="F116" s="45">
        <f>'Agenda-A-1'!E140</f>
        <v>12</v>
      </c>
      <c r="G116" s="45">
        <v>0</v>
      </c>
      <c r="H116" s="45">
        <v>1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1</v>
      </c>
      <c r="O116" s="45">
        <v>0</v>
      </c>
      <c r="P116" s="45">
        <v>0</v>
      </c>
      <c r="Q116" s="23">
        <f t="shared" si="7"/>
        <v>4</v>
      </c>
    </row>
    <row r="117" spans="2:17" ht="11.25">
      <c r="B117" s="50" t="str">
        <f>'Agenda-A-1'!G146</f>
        <v>Grand F</v>
      </c>
      <c r="C117" s="18" t="str">
        <f>'Agenda-A-1'!C141</f>
        <v>802.16  WirelessMAN TG2</v>
      </c>
      <c r="D117" s="45" t="str">
        <f>'Agenda-A-1'!D141</f>
        <v>BR</v>
      </c>
      <c r="E117" s="45">
        <f>'Agenda-A-1'!F141</f>
        <v>18</v>
      </c>
      <c r="F117" s="45">
        <f>'Agenda-A-1'!E141</f>
        <v>8</v>
      </c>
      <c r="G117" s="17">
        <v>0</v>
      </c>
      <c r="H117" s="17">
        <v>1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1</v>
      </c>
      <c r="O117" s="17">
        <v>0</v>
      </c>
      <c r="P117" s="17">
        <v>0</v>
      </c>
      <c r="Q117" s="23">
        <f aca="true" t="shared" si="8" ref="Q117:Q128">(E117*0.5)/5+1</f>
        <v>2.8</v>
      </c>
    </row>
    <row r="118" spans="1:18" s="45" customFormat="1" ht="11.25">
      <c r="A118" s="62"/>
      <c r="B118" s="50" t="str">
        <f>'Agenda-A-1'!G147</f>
        <v>Illinois+New York</v>
      </c>
      <c r="C118" s="18" t="str">
        <f>'Agenda-A-1'!C142</f>
        <v>802.17  RPR #1</v>
      </c>
      <c r="D118" s="45" t="str">
        <f>'Agenda-A-1'!D142</f>
        <v>SR+HT+HM+PD</v>
      </c>
      <c r="E118" s="45">
        <f>'Agenda-A-1'!F142</f>
        <v>100</v>
      </c>
      <c r="F118" s="45">
        <f>'Agenda-A-1'!E142</f>
        <v>2</v>
      </c>
      <c r="G118" s="45">
        <v>0</v>
      </c>
      <c r="H118" s="45">
        <v>0</v>
      </c>
      <c r="I118" s="45">
        <v>1</v>
      </c>
      <c r="J118" s="45">
        <v>0</v>
      </c>
      <c r="K118" s="45">
        <v>2</v>
      </c>
      <c r="L118" s="45">
        <v>1</v>
      </c>
      <c r="M118" s="45">
        <v>0</v>
      </c>
      <c r="N118" s="45">
        <v>0</v>
      </c>
      <c r="O118" s="45">
        <v>0</v>
      </c>
      <c r="P118" s="45">
        <v>0</v>
      </c>
      <c r="Q118" s="64">
        <f t="shared" si="8"/>
        <v>11</v>
      </c>
      <c r="R118" s="91"/>
    </row>
    <row r="119" spans="1:18" s="47" customFormat="1" ht="11.25">
      <c r="A119" s="61"/>
      <c r="B119" s="52"/>
      <c r="C119" s="18" t="e">
        <f>'Agenda-A-1'!#REF!</f>
        <v>#REF!</v>
      </c>
      <c r="Q119" s="63"/>
      <c r="R119" s="90"/>
    </row>
    <row r="120" spans="1:18" s="45" customFormat="1" ht="11.25">
      <c r="A120" s="62"/>
      <c r="B120" s="50" t="e">
        <f>'Agenda-A-1'!#REF!</f>
        <v>#REF!</v>
      </c>
      <c r="C120" s="18" t="str">
        <f>'Agenda-A-1'!C143</f>
        <v>802.17  RPR #2</v>
      </c>
      <c r="D120" s="45" t="str">
        <f>'Agenda-A-1'!D143</f>
        <v>SR+HT</v>
      </c>
      <c r="E120" s="45">
        <f>'Agenda-A-1'!F143</f>
        <v>75</v>
      </c>
      <c r="F120" s="45">
        <f>'Agenda-A-1'!E143</f>
        <v>13</v>
      </c>
      <c r="G120" s="45">
        <v>0</v>
      </c>
      <c r="H120" s="45">
        <v>0</v>
      </c>
      <c r="I120" s="45">
        <v>1</v>
      </c>
      <c r="J120" s="45">
        <v>0</v>
      </c>
      <c r="K120" s="45">
        <v>1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64">
        <f t="shared" si="8"/>
        <v>8.5</v>
      </c>
      <c r="R120" s="91"/>
    </row>
    <row r="121" spans="1:18" s="47" customFormat="1" ht="11.25">
      <c r="A121" s="61"/>
      <c r="B121" s="52"/>
      <c r="C121" s="18" t="e">
        <f>'Agenda-A-1'!#REF!</f>
        <v>#REF!</v>
      </c>
      <c r="Q121" s="63"/>
      <c r="R121" s="90"/>
    </row>
    <row r="122" spans="2:17" ht="11.25">
      <c r="B122" s="50" t="e">
        <f>'Agenda-A-1'!#REF!</f>
        <v>#REF!</v>
      </c>
      <c r="C122" s="18" t="str">
        <f>'Agenda-A-1'!C144</f>
        <v>802.17  RPR #3</v>
      </c>
      <c r="D122" s="45" t="str">
        <f>'Agenda-A-1'!D144</f>
        <v>SR+HT</v>
      </c>
      <c r="E122" s="45">
        <f>'Agenda-A-1'!F144</f>
        <v>50</v>
      </c>
      <c r="F122" s="45">
        <f>'Agenda-A-1'!E144</f>
        <v>7</v>
      </c>
      <c r="G122" s="17">
        <v>0</v>
      </c>
      <c r="H122" s="17">
        <v>1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0</v>
      </c>
      <c r="O122" s="17">
        <v>0</v>
      </c>
      <c r="P122" s="17">
        <v>0</v>
      </c>
      <c r="Q122" s="23">
        <f t="shared" si="8"/>
        <v>6</v>
      </c>
    </row>
    <row r="123" spans="2:17" ht="22.5">
      <c r="B123" s="50" t="str">
        <f>'Agenda-A-1'!G151</f>
        <v>Wabash Cannonball</v>
      </c>
      <c r="C123" s="18" t="str">
        <f>'Agenda-A-1'!C146</f>
        <v>802.11  WLAN Full Working Group</v>
      </c>
      <c r="D123" s="45" t="str">
        <f>'Agenda-A-1'!D146</f>
        <v>SR+HT+HM+PD</v>
      </c>
      <c r="E123" s="45">
        <f>'Agenda-A-1'!F146</f>
        <v>180</v>
      </c>
      <c r="F123" s="45">
        <f>'Agenda-A-1'!E146</f>
        <v>20</v>
      </c>
      <c r="G123" s="17">
        <v>0</v>
      </c>
      <c r="H123" s="17">
        <v>0</v>
      </c>
      <c r="I123" s="17">
        <v>0</v>
      </c>
      <c r="J123" s="17">
        <v>1</v>
      </c>
      <c r="K123" s="17">
        <v>2</v>
      </c>
      <c r="L123" s="17">
        <v>1</v>
      </c>
      <c r="M123" s="17">
        <v>0</v>
      </c>
      <c r="N123" s="17">
        <v>1</v>
      </c>
      <c r="O123" s="17">
        <v>0</v>
      </c>
      <c r="P123" s="17">
        <v>0</v>
      </c>
      <c r="Q123" s="23">
        <f t="shared" si="8"/>
        <v>19</v>
      </c>
    </row>
    <row r="124" spans="2:17" ht="11.25">
      <c r="B124" s="50" t="str">
        <f>'Agenda-A-1'!G152</f>
        <v>Grand E</v>
      </c>
      <c r="C124" s="18" t="str">
        <f>'Agenda-A-1'!C147</f>
        <v>802.15  WPAN Full Working Group</v>
      </c>
      <c r="D124" s="45" t="str">
        <f>'Agenda-A-1'!D147</f>
        <v>SR+HT+HM+PD</v>
      </c>
      <c r="E124" s="45">
        <f>'Agenda-A-1'!F147</f>
        <v>150</v>
      </c>
      <c r="F124" s="45">
        <f>'Agenda-A-1'!E147</f>
        <v>1</v>
      </c>
      <c r="G124" s="17">
        <v>0</v>
      </c>
      <c r="H124" s="17">
        <v>0</v>
      </c>
      <c r="I124" s="17">
        <v>1</v>
      </c>
      <c r="J124" s="17">
        <v>0</v>
      </c>
      <c r="K124" s="17">
        <v>2</v>
      </c>
      <c r="L124" s="17">
        <v>1</v>
      </c>
      <c r="M124" s="17">
        <v>0</v>
      </c>
      <c r="N124" s="17">
        <v>1</v>
      </c>
      <c r="O124" s="17">
        <v>0</v>
      </c>
      <c r="P124" s="17">
        <v>0</v>
      </c>
      <c r="Q124" s="23">
        <f t="shared" si="8"/>
        <v>16</v>
      </c>
    </row>
    <row r="125" spans="2:17" ht="11.25">
      <c r="B125" s="32" t="str">
        <f>'Agenda-A-1'!G155</f>
        <v>Grand F</v>
      </c>
      <c r="C125" s="18" t="str">
        <f>'Agenda-A-1'!C151</f>
        <v>802.1    HILI WG</v>
      </c>
      <c r="D125" s="17" t="str">
        <f>'Agenda-A-1'!D151</f>
        <v>SR+OH+XC</v>
      </c>
      <c r="E125" s="17">
        <f>'Agenda-A-1'!F151</f>
        <v>35</v>
      </c>
      <c r="F125" s="17">
        <f>'Agenda-A-1'!E151</f>
        <v>15</v>
      </c>
      <c r="G125" s="17">
        <v>1</v>
      </c>
      <c r="H125" s="17">
        <v>2</v>
      </c>
      <c r="I125" s="17">
        <v>0</v>
      </c>
      <c r="J125" s="17">
        <v>0</v>
      </c>
      <c r="K125" s="17">
        <v>0</v>
      </c>
      <c r="L125" s="17">
        <v>0</v>
      </c>
      <c r="M125" s="17">
        <v>0</v>
      </c>
      <c r="N125" s="17">
        <v>0</v>
      </c>
      <c r="O125" s="17">
        <v>0</v>
      </c>
      <c r="P125" s="17">
        <v>0</v>
      </c>
      <c r="Q125" s="23">
        <f t="shared" si="8"/>
        <v>4.5</v>
      </c>
    </row>
    <row r="126" spans="2:17" ht="11.25">
      <c r="B126" s="32" t="str">
        <f>'Agenda-A-1'!G161</f>
        <v>Illinois Central</v>
      </c>
      <c r="C126" s="18" t="str">
        <f>'Agenda-A-1'!C153</f>
        <v>802.3    CSMA/CD - (EFM OAM)</v>
      </c>
      <c r="D126" s="17" t="str">
        <f>'Agenda-A-1'!D153</f>
        <v>SR+XC</v>
      </c>
      <c r="E126" s="17">
        <f>'Agenda-A-1'!F153</f>
        <v>40</v>
      </c>
      <c r="F126" s="17">
        <f>'Agenda-A-1'!E153</f>
        <v>14</v>
      </c>
      <c r="G126" s="17">
        <v>0</v>
      </c>
      <c r="H126" s="17">
        <v>1</v>
      </c>
      <c r="I126" s="17">
        <v>0</v>
      </c>
      <c r="J126" s="17">
        <v>0</v>
      </c>
      <c r="K126" s="17">
        <v>0</v>
      </c>
      <c r="L126" s="17">
        <v>0</v>
      </c>
      <c r="M126" s="17">
        <v>0</v>
      </c>
      <c r="N126" s="17">
        <v>1</v>
      </c>
      <c r="O126" s="17">
        <v>0</v>
      </c>
      <c r="P126" s="17">
        <v>0</v>
      </c>
      <c r="Q126" s="23">
        <f t="shared" si="8"/>
        <v>5</v>
      </c>
    </row>
    <row r="127" spans="2:17" ht="11.25">
      <c r="B127" s="50" t="str">
        <f>'Agenda-A-1'!G163</f>
        <v>Foyers</v>
      </c>
      <c r="C127" s="18" t="str">
        <f>'Agenda-A-1'!C156</f>
        <v>802.11  TGF</v>
      </c>
      <c r="D127" s="45" t="str">
        <f>'Agenda-A-1'!D156</f>
        <v>SR</v>
      </c>
      <c r="E127" s="45">
        <f>'Agenda-A-1'!F156</f>
        <v>40</v>
      </c>
      <c r="F127" s="45">
        <f>'Agenda-A-1'!E156</f>
        <v>21</v>
      </c>
      <c r="G127" s="17">
        <v>0</v>
      </c>
      <c r="H127" s="17">
        <v>0</v>
      </c>
      <c r="I127" s="17">
        <v>1</v>
      </c>
      <c r="J127" s="17">
        <v>0</v>
      </c>
      <c r="K127" s="17">
        <v>1</v>
      </c>
      <c r="L127" s="17">
        <v>0</v>
      </c>
      <c r="M127" s="17">
        <v>0</v>
      </c>
      <c r="N127" s="17">
        <v>1</v>
      </c>
      <c r="O127" s="17">
        <v>0</v>
      </c>
      <c r="P127" s="17">
        <v>0</v>
      </c>
      <c r="Q127" s="23">
        <f t="shared" si="8"/>
        <v>5</v>
      </c>
    </row>
    <row r="128" spans="2:17" ht="11.25">
      <c r="B128" s="50" t="e">
        <f>'Agenda-A-1'!#REF!</f>
        <v>#REF!</v>
      </c>
      <c r="C128" s="18" t="str">
        <f>'Agenda-A-1'!C163</f>
        <v>802  Social Reception</v>
      </c>
      <c r="D128" s="45" t="str">
        <f>'Agenda-A-1'!D163</f>
        <v>REC</v>
      </c>
      <c r="E128" s="45" t="str">
        <f>'Agenda-A-1'!F163</f>
        <v>600-800</v>
      </c>
      <c r="F128" s="45">
        <f>'Agenda-A-1'!E163</f>
        <v>0</v>
      </c>
      <c r="G128" s="17">
        <v>0</v>
      </c>
      <c r="H128" s="17">
        <v>0</v>
      </c>
      <c r="I128" s="17">
        <v>0</v>
      </c>
      <c r="J128" s="17">
        <v>0</v>
      </c>
      <c r="K128" s="17">
        <v>1</v>
      </c>
      <c r="L128" s="17">
        <v>0</v>
      </c>
      <c r="M128" s="17">
        <v>0</v>
      </c>
      <c r="N128" s="17">
        <v>0</v>
      </c>
      <c r="O128" s="17">
        <v>0</v>
      </c>
      <c r="P128" s="17">
        <v>0</v>
      </c>
      <c r="Q128" s="23" t="e">
        <f t="shared" si="8"/>
        <v>#VALUE!</v>
      </c>
    </row>
    <row r="129" spans="1:18" s="26" customFormat="1" ht="11.25">
      <c r="A129" s="19"/>
      <c r="B129" s="34" t="s">
        <v>83</v>
      </c>
      <c r="C129" s="19"/>
      <c r="G129" s="26">
        <f>SUM(G96:G126)</f>
        <v>1</v>
      </c>
      <c r="H129" s="26">
        <f aca="true" t="shared" si="9" ref="H129:M129">SUM(H96:H128)</f>
        <v>11</v>
      </c>
      <c r="I129" s="26">
        <f t="shared" si="9"/>
        <v>14</v>
      </c>
      <c r="J129" s="26">
        <f t="shared" si="9"/>
        <v>2</v>
      </c>
      <c r="K129" s="26">
        <f t="shared" si="9"/>
        <v>24</v>
      </c>
      <c r="L129" s="26">
        <f t="shared" si="9"/>
        <v>7</v>
      </c>
      <c r="M129" s="26">
        <f t="shared" si="9"/>
        <v>0</v>
      </c>
      <c r="O129" s="26">
        <f>SUM(O96:O128)</f>
        <v>0</v>
      </c>
      <c r="P129" s="26">
        <f>SUM(P96:P128)</f>
        <v>0</v>
      </c>
      <c r="Q129" s="27">
        <f>225-31-16</f>
        <v>178</v>
      </c>
      <c r="R129" s="89"/>
    </row>
    <row r="130" spans="1:18" s="26" customFormat="1" ht="11.25">
      <c r="A130" s="19"/>
      <c r="B130" s="34"/>
      <c r="C130" s="19"/>
      <c r="G130" s="28"/>
      <c r="H130" s="28"/>
      <c r="I130" s="28"/>
      <c r="J130" s="28"/>
      <c r="K130" s="28"/>
      <c r="L130" s="28"/>
      <c r="M130" s="28"/>
      <c r="O130" s="28"/>
      <c r="P130" s="28"/>
      <c r="Q130" s="27"/>
      <c r="R130" s="89"/>
    </row>
    <row r="131" spans="1:18" s="41" customFormat="1" ht="11.25">
      <c r="A131" s="40" t="str">
        <f>'Agenda-A-1'!A172</f>
        <v>Thurs</v>
      </c>
      <c r="B131" s="70">
        <f>'Agenda-A-1'!A173</f>
        <v>37329</v>
      </c>
      <c r="C131" s="40"/>
      <c r="Q131" s="42"/>
      <c r="R131" s="93"/>
    </row>
    <row r="132" spans="1:18" s="45" customFormat="1" ht="22.5">
      <c r="A132" s="62"/>
      <c r="B132" s="50" t="str">
        <f>'Agenda-A-1'!G176</f>
        <v>Regency A</v>
      </c>
      <c r="C132" s="18" t="str">
        <f>'Agenda-A-1'!C172</f>
        <v>802.11 WG Chair's Advisory Committee Meeting</v>
      </c>
      <c r="D132" s="45" t="str">
        <f>'Agenda-A-1'!D172</f>
        <v>BR</v>
      </c>
      <c r="E132" s="45">
        <f>'Agenda-A-1'!F172</f>
        <v>18</v>
      </c>
      <c r="F132" s="45">
        <f>'Agenda-A-1'!E172</f>
        <v>8</v>
      </c>
      <c r="G132" s="45">
        <v>0</v>
      </c>
      <c r="H132" s="45">
        <v>1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64">
        <f>(E132*0.5)/5+1</f>
        <v>2.8</v>
      </c>
      <c r="R132" s="91"/>
    </row>
    <row r="133" spans="1:18" s="47" customFormat="1" ht="11.25">
      <c r="A133" s="61"/>
      <c r="B133" s="52"/>
      <c r="C133" s="61" t="e">
        <f>'Agenda-A-1'!#REF!</f>
        <v>#REF!</v>
      </c>
      <c r="Q133" s="63"/>
      <c r="R133" s="90"/>
    </row>
    <row r="134" spans="1:18" s="45" customFormat="1" ht="11.25">
      <c r="A134" s="62"/>
      <c r="B134" s="50" t="str">
        <f>'Agenda-A-1'!G177</f>
        <v>Regency B</v>
      </c>
      <c r="C134" s="18" t="str">
        <f>'Agenda-A-1'!C173</f>
        <v>802.15  Advisory Committee Meeting</v>
      </c>
      <c r="D134" s="45" t="str">
        <f>'Agenda-A-1'!D173</f>
        <v>BR</v>
      </c>
      <c r="E134" s="45">
        <f>'Agenda-A-1'!F173</f>
        <v>18</v>
      </c>
      <c r="F134" s="45">
        <f>'Agenda-A-1'!E173</f>
        <v>10</v>
      </c>
      <c r="G134" s="45">
        <v>0</v>
      </c>
      <c r="H134" s="45">
        <v>1</v>
      </c>
      <c r="I134" s="45">
        <v>0</v>
      </c>
      <c r="J134" s="45">
        <v>0</v>
      </c>
      <c r="K134" s="45">
        <v>0</v>
      </c>
      <c r="L134" s="45">
        <v>0</v>
      </c>
      <c r="M134" s="45">
        <v>0</v>
      </c>
      <c r="N134" s="45">
        <v>0</v>
      </c>
      <c r="O134" s="45">
        <v>0</v>
      </c>
      <c r="P134" s="45">
        <v>0</v>
      </c>
      <c r="Q134" s="64">
        <f aca="true" t="shared" si="10" ref="Q134:Q161">(E134*0.5)/5+1</f>
        <v>2.8</v>
      </c>
      <c r="R134" s="91"/>
    </row>
    <row r="135" spans="1:18" s="46" customFormat="1" ht="11.25">
      <c r="A135" s="65"/>
      <c r="B135" s="51"/>
      <c r="C135" s="62" t="str">
        <f>'Agenda-A-1'!C187</f>
        <v>802.15  SG3a</v>
      </c>
      <c r="Q135" s="66"/>
      <c r="R135" s="92"/>
    </row>
    <row r="136" spans="1:18" s="47" customFormat="1" ht="11.25">
      <c r="A136" s="61"/>
      <c r="B136" s="52"/>
      <c r="C136" s="18" t="str">
        <f>'Agenda-A-1'!C208</f>
        <v>802.0    RAC Meeting</v>
      </c>
      <c r="Q136" s="63"/>
      <c r="R136" s="90"/>
    </row>
    <row r="137" spans="1:18" s="45" customFormat="1" ht="11.25">
      <c r="A137" s="62"/>
      <c r="B137" s="50" t="e">
        <f>'Agenda-A-1'!#REF!</f>
        <v>#REF!</v>
      </c>
      <c r="C137" s="18" t="str">
        <f>'Agenda-A-1'!C197</f>
        <v>802.11  TGI (SEC)</v>
      </c>
      <c r="D137" s="45" t="str">
        <f>'Agenda-A-1'!D197</f>
        <v>SR+HT+HM+PD</v>
      </c>
      <c r="E137" s="45">
        <f>'Agenda-A-1'!F197</f>
        <v>80</v>
      </c>
      <c r="F137" s="45">
        <f>'Agenda-A-1'!E197</f>
        <v>5</v>
      </c>
      <c r="H137" s="45">
        <v>0</v>
      </c>
      <c r="I137" s="45">
        <v>1</v>
      </c>
      <c r="J137" s="45">
        <v>0</v>
      </c>
      <c r="K137" s="45">
        <v>1</v>
      </c>
      <c r="L137" s="45">
        <v>0</v>
      </c>
      <c r="M137" s="45">
        <v>0</v>
      </c>
      <c r="N137" s="45">
        <v>1</v>
      </c>
      <c r="O137" s="45">
        <v>0</v>
      </c>
      <c r="P137" s="45">
        <v>0</v>
      </c>
      <c r="Q137" s="64">
        <f t="shared" si="10"/>
        <v>9</v>
      </c>
      <c r="R137" s="91"/>
    </row>
    <row r="138" spans="1:18" s="47" customFormat="1" ht="11.25">
      <c r="A138" s="61"/>
      <c r="B138" s="52"/>
      <c r="C138" s="61" t="e">
        <f>'Agenda-A-1'!#REF!</f>
        <v>#REF!</v>
      </c>
      <c r="Q138" s="63"/>
      <c r="R138" s="90"/>
    </row>
    <row r="139" spans="2:17" ht="11.25">
      <c r="B139" s="32" t="str">
        <f>'Agenda-A-1'!G184</f>
        <v>Frisco+Burlington</v>
      </c>
      <c r="C139" s="18" t="str">
        <f>'Agenda-A-1'!C176</f>
        <v>802.3  CSMA/CD - (10G Closing Plenary)</v>
      </c>
      <c r="D139" s="17" t="str">
        <f>'Agenda-A-1'!D176</f>
        <v>SR+PD+HT+HM</v>
      </c>
      <c r="E139" s="17">
        <f>'Agenda-A-1'!F176</f>
        <v>90</v>
      </c>
      <c r="F139" s="17">
        <f>'Agenda-A-1'!E176</f>
        <v>16</v>
      </c>
      <c r="G139" s="17">
        <v>0</v>
      </c>
      <c r="H139" s="17">
        <v>0</v>
      </c>
      <c r="I139" s="17">
        <v>0</v>
      </c>
      <c r="J139" s="17">
        <v>1</v>
      </c>
      <c r="K139" s="17">
        <v>2</v>
      </c>
      <c r="L139" s="17">
        <v>1</v>
      </c>
      <c r="M139" s="17">
        <v>0</v>
      </c>
      <c r="N139" s="17">
        <v>1</v>
      </c>
      <c r="O139" s="17">
        <v>0</v>
      </c>
      <c r="P139" s="17">
        <v>0</v>
      </c>
      <c r="Q139" s="23">
        <f t="shared" si="10"/>
        <v>10</v>
      </c>
    </row>
    <row r="140" spans="1:18" s="47" customFormat="1" ht="11.25">
      <c r="A140" s="65"/>
      <c r="B140" s="52" t="e">
        <f>'Agenda-A-1'!#REF!</f>
        <v>#REF!</v>
      </c>
      <c r="C140" s="61" t="str">
        <f>'Agenda-A-1'!C177</f>
        <v>802.3  CSMA/CD - (DTE Power)</v>
      </c>
      <c r="D140" s="47" t="str">
        <f>'Agenda-A-1'!D177</f>
        <v>SR+HT</v>
      </c>
      <c r="E140" s="47">
        <f>'Agenda-A-1'!F177</f>
        <v>50</v>
      </c>
      <c r="F140" s="47">
        <f>'Agenda-A-1'!E177</f>
        <v>22</v>
      </c>
      <c r="G140" s="46">
        <v>0</v>
      </c>
      <c r="H140" s="46">
        <v>0</v>
      </c>
      <c r="I140" s="46">
        <v>1</v>
      </c>
      <c r="J140" s="46">
        <v>0</v>
      </c>
      <c r="K140" s="46">
        <v>1</v>
      </c>
      <c r="L140" s="46">
        <v>0</v>
      </c>
      <c r="M140" s="46">
        <v>0</v>
      </c>
      <c r="N140" s="46">
        <v>1</v>
      </c>
      <c r="O140" s="46">
        <v>0</v>
      </c>
      <c r="P140" s="46">
        <v>0</v>
      </c>
      <c r="Q140" s="63">
        <f t="shared" si="10"/>
        <v>6</v>
      </c>
      <c r="R140" s="90"/>
    </row>
    <row r="141" spans="2:17" ht="11.25">
      <c r="B141" s="32" t="str">
        <f>'Agenda-A-1'!G186</f>
        <v>Grand F</v>
      </c>
      <c r="C141" s="18" t="str">
        <f>'Agenda-A-1'!C178</f>
        <v>802.3  CSMA/CD - (EFM Closing Plenary)</v>
      </c>
      <c r="D141" s="17" t="str">
        <f>'Agenda-A-1'!D178</f>
        <v>SR+PD+HT+HM</v>
      </c>
      <c r="E141" s="17">
        <f>'Agenda-A-1'!F178</f>
        <v>270</v>
      </c>
      <c r="F141" s="17">
        <f>'Agenda-A-1'!E178</f>
        <v>19</v>
      </c>
      <c r="G141" s="17">
        <v>0</v>
      </c>
      <c r="H141" s="17">
        <v>0</v>
      </c>
      <c r="I141" s="17">
        <v>1</v>
      </c>
      <c r="J141" s="17">
        <v>0</v>
      </c>
      <c r="K141" s="17">
        <v>2</v>
      </c>
      <c r="L141" s="17">
        <v>1</v>
      </c>
      <c r="M141" s="17">
        <v>0</v>
      </c>
      <c r="N141" s="17">
        <v>1</v>
      </c>
      <c r="O141" s="17">
        <v>0</v>
      </c>
      <c r="P141" s="17">
        <v>0</v>
      </c>
      <c r="Q141" s="23">
        <f t="shared" si="10"/>
        <v>28</v>
      </c>
    </row>
    <row r="142" spans="1:18" s="45" customFormat="1" ht="11.25">
      <c r="A142" s="62"/>
      <c r="B142" s="50" t="str">
        <f>'Agenda-A-1'!G188</f>
        <v>Illinois Central</v>
      </c>
      <c r="C142" s="18" t="str">
        <f>'Agenda-A-1'!C179</f>
        <v>802.11  TGE (QoS)</v>
      </c>
      <c r="D142" s="45" t="str">
        <f>'Agenda-A-1'!D179</f>
        <v>SR+HT+HM+PD</v>
      </c>
      <c r="E142" s="45">
        <f>'Agenda-A-1'!F179</f>
        <v>140</v>
      </c>
      <c r="F142" s="45">
        <f>'Agenda-A-1'!E179</f>
        <v>6</v>
      </c>
      <c r="G142" s="45">
        <v>0</v>
      </c>
      <c r="H142" s="45">
        <v>0</v>
      </c>
      <c r="I142" s="45">
        <v>1</v>
      </c>
      <c r="J142" s="45">
        <v>0</v>
      </c>
      <c r="K142" s="45">
        <v>2</v>
      </c>
      <c r="L142" s="45">
        <v>1</v>
      </c>
      <c r="M142" s="45">
        <v>0</v>
      </c>
      <c r="N142" s="45">
        <v>1</v>
      </c>
      <c r="O142" s="45">
        <v>0</v>
      </c>
      <c r="P142" s="45">
        <v>0</v>
      </c>
      <c r="Q142" s="64">
        <f t="shared" si="10"/>
        <v>15</v>
      </c>
      <c r="R142" s="91"/>
    </row>
    <row r="143" spans="1:18" s="46" customFormat="1" ht="11.25">
      <c r="A143" s="65"/>
      <c r="B143" s="51"/>
      <c r="C143" s="18" t="e">
        <f>'Agenda-A-1'!#REF!</f>
        <v>#REF!</v>
      </c>
      <c r="Q143" s="66"/>
      <c r="R143" s="92"/>
    </row>
    <row r="144" spans="1:18" s="47" customFormat="1" ht="11.25">
      <c r="A144" s="61"/>
      <c r="B144" s="52"/>
      <c r="C144" s="18" t="str">
        <f>'Agenda-A-1'!C202</f>
        <v>802.11  TGH</v>
      </c>
      <c r="Q144" s="63"/>
      <c r="R144" s="90"/>
    </row>
    <row r="145" spans="2:17" ht="11.25">
      <c r="B145" s="32" t="str">
        <f>'Agenda-A-1'!G189</f>
        <v>New York Central</v>
      </c>
      <c r="C145" s="18" t="str">
        <f>'Agenda-A-1'!C184</f>
        <v>802.11  TGF</v>
      </c>
      <c r="D145" s="17" t="str">
        <f>'Agenda-A-1'!D184</f>
        <v>SR+HT</v>
      </c>
      <c r="E145" s="17">
        <f>'Agenda-A-1'!F184</f>
        <v>40</v>
      </c>
      <c r="F145" s="17">
        <f>'Agenda-A-1'!E184</f>
        <v>18</v>
      </c>
      <c r="G145" s="17">
        <v>0</v>
      </c>
      <c r="H145" s="17">
        <v>0</v>
      </c>
      <c r="I145" s="17">
        <v>1</v>
      </c>
      <c r="J145" s="17">
        <v>0</v>
      </c>
      <c r="K145" s="17">
        <v>1</v>
      </c>
      <c r="L145" s="17">
        <v>0</v>
      </c>
      <c r="M145" s="17">
        <v>0</v>
      </c>
      <c r="N145" s="17">
        <v>1</v>
      </c>
      <c r="O145" s="17">
        <v>0</v>
      </c>
      <c r="P145" s="17">
        <v>0</v>
      </c>
      <c r="Q145" s="23">
        <f t="shared" si="10"/>
        <v>5</v>
      </c>
    </row>
    <row r="146" spans="1:18" s="45" customFormat="1" ht="11.25">
      <c r="A146" s="62"/>
      <c r="B146" s="50" t="str">
        <f>'Agenda-A-1'!G192</f>
        <v>Texas Special</v>
      </c>
      <c r="C146" s="18" t="str">
        <f>'Agenda-A-1'!C186</f>
        <v>802.11  TGG</v>
      </c>
      <c r="D146" s="45" t="str">
        <f>'Agenda-A-1'!D186</f>
        <v>SR+HT+HM+PD</v>
      </c>
      <c r="E146" s="45">
        <f>'Agenda-A-1'!F186</f>
        <v>180</v>
      </c>
      <c r="F146" s="45">
        <f>'Agenda-A-1'!E186</f>
        <v>20</v>
      </c>
      <c r="G146" s="45">
        <v>0</v>
      </c>
      <c r="H146" s="45">
        <v>0</v>
      </c>
      <c r="I146" s="45">
        <v>1</v>
      </c>
      <c r="J146" s="45">
        <v>0</v>
      </c>
      <c r="K146" s="45">
        <v>1</v>
      </c>
      <c r="L146" s="45">
        <v>0</v>
      </c>
      <c r="M146" s="45">
        <v>0</v>
      </c>
      <c r="N146" s="45">
        <v>1</v>
      </c>
      <c r="O146" s="45">
        <v>0</v>
      </c>
      <c r="P146" s="45">
        <v>0</v>
      </c>
      <c r="Q146" s="64">
        <f t="shared" si="10"/>
        <v>19</v>
      </c>
      <c r="R146" s="91"/>
    </row>
    <row r="147" spans="1:18" s="46" customFormat="1" ht="11.25">
      <c r="A147" s="65"/>
      <c r="B147" s="51"/>
      <c r="C147" s="61" t="str">
        <f>'Agenda-A-1'!C206</f>
        <v>802.11  WNG SC</v>
      </c>
      <c r="Q147" s="66"/>
      <c r="R147" s="92"/>
    </row>
    <row r="148" spans="2:17" ht="11.25">
      <c r="B148" s="32" t="str">
        <f>'Agenda-A-1'!G194</f>
        <v>Jefferson</v>
      </c>
      <c r="C148" s="18" t="str">
        <f>'Agenda-A-1'!C188</f>
        <v>802.15  TG2</v>
      </c>
      <c r="D148" s="17" t="str">
        <f>'Agenda-A-1'!D188</f>
        <v>SR+HT</v>
      </c>
      <c r="E148" s="17">
        <f>'Agenda-A-1'!F188</f>
        <v>50</v>
      </c>
      <c r="F148" s="17">
        <f>'Agenda-A-1'!E188</f>
        <v>1</v>
      </c>
      <c r="G148" s="17">
        <v>0</v>
      </c>
      <c r="H148" s="17">
        <v>0</v>
      </c>
      <c r="I148" s="17">
        <v>1</v>
      </c>
      <c r="J148" s="17">
        <v>0</v>
      </c>
      <c r="K148" s="17">
        <v>1</v>
      </c>
      <c r="L148" s="17">
        <v>0</v>
      </c>
      <c r="M148" s="17">
        <v>0</v>
      </c>
      <c r="N148" s="17">
        <v>1</v>
      </c>
      <c r="O148" s="17">
        <v>0</v>
      </c>
      <c r="P148" s="17">
        <v>0</v>
      </c>
      <c r="Q148" s="23">
        <f t="shared" si="10"/>
        <v>6</v>
      </c>
    </row>
    <row r="149" spans="1:18" s="47" customFormat="1" ht="11.25">
      <c r="A149" s="61"/>
      <c r="B149" s="52" t="str">
        <f>'Agenda-A-1'!G195</f>
        <v>Colorado Eagle</v>
      </c>
      <c r="C149" s="61" t="str">
        <f>'Agenda-A-1'!C189</f>
        <v>802.15  TG3</v>
      </c>
      <c r="D149" s="47" t="str">
        <f>'Agenda-A-1'!D189</f>
        <v>SR+HT</v>
      </c>
      <c r="E149" s="47">
        <f>'Agenda-A-1'!F189</f>
        <v>50</v>
      </c>
      <c r="F149" s="47">
        <f>'Agenda-A-1'!E189</f>
        <v>9</v>
      </c>
      <c r="G149" s="46">
        <v>0</v>
      </c>
      <c r="H149" s="46">
        <v>0</v>
      </c>
      <c r="I149" s="46">
        <v>1</v>
      </c>
      <c r="J149" s="46">
        <v>0</v>
      </c>
      <c r="K149" s="46">
        <v>1</v>
      </c>
      <c r="L149" s="46">
        <v>0</v>
      </c>
      <c r="M149" s="46">
        <v>0</v>
      </c>
      <c r="N149" s="46">
        <v>1</v>
      </c>
      <c r="O149" s="46">
        <v>0</v>
      </c>
      <c r="P149" s="46">
        <v>0</v>
      </c>
      <c r="Q149" s="63">
        <f t="shared" si="10"/>
        <v>6</v>
      </c>
      <c r="R149" s="90"/>
    </row>
    <row r="150" spans="2:17" ht="11.25">
      <c r="B150" s="32" t="e">
        <f>'Agenda-A-1'!#REF!</f>
        <v>#REF!</v>
      </c>
      <c r="C150" s="18" t="str">
        <f>'Agenda-A-1'!C190</f>
        <v>802.15  TG4</v>
      </c>
      <c r="D150" s="17" t="str">
        <f>'Agenda-A-1'!D190</f>
        <v>SR+HT</v>
      </c>
      <c r="E150" s="17">
        <f>'Agenda-A-1'!F190</f>
        <v>30</v>
      </c>
      <c r="F150" s="17">
        <f>'Agenda-A-1'!E190</f>
        <v>11</v>
      </c>
      <c r="G150" s="17">
        <v>0</v>
      </c>
      <c r="H150" s="17">
        <v>0</v>
      </c>
      <c r="I150" s="17">
        <v>1</v>
      </c>
      <c r="J150" s="17">
        <v>0</v>
      </c>
      <c r="K150" s="17">
        <v>1</v>
      </c>
      <c r="L150" s="17">
        <v>0</v>
      </c>
      <c r="M150" s="17">
        <v>0</v>
      </c>
      <c r="N150" s="17">
        <v>1</v>
      </c>
      <c r="O150" s="17">
        <v>0</v>
      </c>
      <c r="P150" s="17">
        <v>0</v>
      </c>
      <c r="Q150" s="23">
        <f t="shared" si="10"/>
        <v>4</v>
      </c>
    </row>
    <row r="151" spans="2:17" ht="11.25">
      <c r="B151" s="32" t="e">
        <f>'Agenda-A-1'!#REF!</f>
        <v>#REF!</v>
      </c>
      <c r="C151" s="18" t="str">
        <f>'Agenda-A-1'!C192</f>
        <v>802.0    Executive Sub-Committees</v>
      </c>
      <c r="D151" s="17" t="str">
        <f>'Agenda-A-1'!D192</f>
        <v>BR</v>
      </c>
      <c r="E151" s="17">
        <f>'Agenda-A-1'!F192</f>
        <v>18</v>
      </c>
      <c r="F151" s="17">
        <f>'Agenda-A-1'!E192</f>
        <v>10</v>
      </c>
      <c r="G151" s="17">
        <v>0</v>
      </c>
      <c r="H151" s="17">
        <v>1</v>
      </c>
      <c r="I151" s="17">
        <v>0</v>
      </c>
      <c r="J151" s="17">
        <v>0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23">
        <f t="shared" si="10"/>
        <v>2.8</v>
      </c>
    </row>
    <row r="152" spans="1:18" s="47" customFormat="1" ht="11.25">
      <c r="A152" s="65"/>
      <c r="B152" s="52" t="e">
        <f>'Agenda-A-1'!#REF!</f>
        <v>#REF!</v>
      </c>
      <c r="C152" s="61" t="str">
        <f>'Agenda-A-1'!C193</f>
        <v>802.16  WirelessMAN TGa PHY</v>
      </c>
      <c r="D152" s="47" t="str">
        <f>'Agenda-A-1'!D193</f>
        <v>SR+HM+HT+PD</v>
      </c>
      <c r="E152" s="47">
        <f>'Agenda-A-1'!F193</f>
        <v>80</v>
      </c>
      <c r="F152" s="47">
        <f>'Agenda-A-1'!E193</f>
        <v>4</v>
      </c>
      <c r="G152" s="46">
        <v>0</v>
      </c>
      <c r="H152" s="46">
        <v>0</v>
      </c>
      <c r="I152" s="46">
        <v>1</v>
      </c>
      <c r="J152" s="46">
        <v>0</v>
      </c>
      <c r="K152" s="46">
        <v>1</v>
      </c>
      <c r="L152" s="46">
        <v>0</v>
      </c>
      <c r="M152" s="46">
        <v>0</v>
      </c>
      <c r="N152" s="46">
        <v>1</v>
      </c>
      <c r="O152" s="46">
        <v>0</v>
      </c>
      <c r="P152" s="46">
        <v>0</v>
      </c>
      <c r="Q152" s="63">
        <f t="shared" si="10"/>
        <v>9</v>
      </c>
      <c r="R152" s="90"/>
    </row>
    <row r="153" spans="2:17" ht="11.25">
      <c r="B153" s="32">
        <f>'Agenda-A-1'!G196</f>
        <v>0</v>
      </c>
      <c r="C153" s="18" t="str">
        <f>'Agenda-A-1'!C194</f>
        <v>802.16  WirelessMAN TGa MAC</v>
      </c>
      <c r="D153" s="17" t="str">
        <f>'Agenda-A-1'!D194</f>
        <v>SR+HM+HT</v>
      </c>
      <c r="E153" s="17">
        <f>'Agenda-A-1'!F194</f>
        <v>30</v>
      </c>
      <c r="F153" s="17">
        <f>'Agenda-A-1'!E194</f>
        <v>12</v>
      </c>
      <c r="G153" s="17">
        <v>0</v>
      </c>
      <c r="H153" s="17">
        <v>1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1</v>
      </c>
      <c r="O153" s="17">
        <v>0</v>
      </c>
      <c r="P153" s="17">
        <v>0</v>
      </c>
      <c r="Q153" s="23">
        <f t="shared" si="10"/>
        <v>4</v>
      </c>
    </row>
    <row r="154" spans="1:18" s="45" customFormat="1" ht="11.25">
      <c r="A154" s="62"/>
      <c r="B154" s="50" t="e">
        <f>'Agenda-A-1'!#REF!</f>
        <v>#REF!</v>
      </c>
      <c r="C154" s="18" t="str">
        <f>'Agenda-A-1'!C195</f>
        <v>802.16  WirelessMAN TG2</v>
      </c>
      <c r="D154" s="45" t="str">
        <f>'Agenda-A-1'!D195</f>
        <v>BR</v>
      </c>
      <c r="E154" s="45">
        <f>'Agenda-A-1'!F195</f>
        <v>18</v>
      </c>
      <c r="F154" s="45">
        <f>'Agenda-A-1'!E195</f>
        <v>8</v>
      </c>
      <c r="G154" s="45">
        <v>0</v>
      </c>
      <c r="H154" s="45">
        <v>1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64">
        <f t="shared" si="10"/>
        <v>2.8</v>
      </c>
      <c r="R154" s="91"/>
    </row>
    <row r="155" spans="1:18" s="46" customFormat="1" ht="11.25">
      <c r="A155" s="65"/>
      <c r="B155" s="51"/>
      <c r="C155" s="65" t="str">
        <f>'Agenda-A-1'!C210</f>
        <v>802.16  WirelessMAN (Editor's Mtg)</v>
      </c>
      <c r="Q155" s="66"/>
      <c r="R155" s="92"/>
    </row>
    <row r="156" spans="1:18" s="45" customFormat="1" ht="11.25">
      <c r="A156" s="62"/>
      <c r="B156" s="50">
        <f>'Agenda-A-1'!G198</f>
        <v>0</v>
      </c>
      <c r="C156" s="62" t="e">
        <f>'Agenda-A-1'!#REF!</f>
        <v>#REF!</v>
      </c>
      <c r="D156" s="45" t="e">
        <f>'Agenda-A-1'!#REF!</f>
        <v>#REF!</v>
      </c>
      <c r="E156" s="45" t="e">
        <f>'Agenda-A-1'!#REF!</f>
        <v>#REF!</v>
      </c>
      <c r="F156" s="45" t="e">
        <f>'Agenda-A-1'!#REF!</f>
        <v>#REF!</v>
      </c>
      <c r="G156" s="45">
        <v>0</v>
      </c>
      <c r="H156" s="45">
        <v>0</v>
      </c>
      <c r="I156" s="45">
        <v>1</v>
      </c>
      <c r="J156" s="45">
        <v>0</v>
      </c>
      <c r="K156" s="45">
        <v>2</v>
      </c>
      <c r="L156" s="45">
        <v>1</v>
      </c>
      <c r="M156" s="45">
        <v>0</v>
      </c>
      <c r="N156" s="45">
        <v>1</v>
      </c>
      <c r="O156" s="45">
        <v>0</v>
      </c>
      <c r="P156" s="45">
        <v>0</v>
      </c>
      <c r="Q156" s="64" t="e">
        <f t="shared" si="10"/>
        <v>#REF!</v>
      </c>
      <c r="R156" s="91"/>
    </row>
    <row r="157" spans="1:18" s="46" customFormat="1" ht="11.25">
      <c r="A157" s="65"/>
      <c r="B157" s="51"/>
      <c r="C157" s="62" t="e">
        <f>'Agenda-A-1'!#REF!</f>
        <v>#REF!</v>
      </c>
      <c r="Q157" s="66"/>
      <c r="R157" s="92"/>
    </row>
    <row r="158" spans="1:18" s="45" customFormat="1" ht="11.25">
      <c r="A158" s="62"/>
      <c r="B158" s="50" t="e">
        <f>'Agenda-A-1'!#REF!</f>
        <v>#REF!</v>
      </c>
      <c r="C158" s="62" t="e">
        <f>'Agenda-A-1'!#REF!</f>
        <v>#REF!</v>
      </c>
      <c r="D158" s="45" t="e">
        <f>'Agenda-A-1'!#REF!</f>
        <v>#REF!</v>
      </c>
      <c r="E158" s="45" t="e">
        <f>'Agenda-A-1'!#REF!</f>
        <v>#REF!</v>
      </c>
      <c r="F158" s="45" t="e">
        <f>'Agenda-A-1'!#REF!</f>
        <v>#REF!</v>
      </c>
      <c r="G158" s="45">
        <v>0</v>
      </c>
      <c r="H158" s="45">
        <v>0</v>
      </c>
      <c r="I158" s="45">
        <v>1</v>
      </c>
      <c r="J158" s="45">
        <v>0</v>
      </c>
      <c r="K158" s="45">
        <v>1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64" t="e">
        <f t="shared" si="10"/>
        <v>#REF!</v>
      </c>
      <c r="R158" s="91"/>
    </row>
    <row r="159" spans="1:18" s="47" customFormat="1" ht="11.25">
      <c r="A159" s="61"/>
      <c r="B159" s="52"/>
      <c r="C159" s="18" t="e">
        <f>'Agenda-A-1'!#REF!</f>
        <v>#REF!</v>
      </c>
      <c r="Q159" s="63"/>
      <c r="R159" s="90"/>
    </row>
    <row r="160" spans="2:17" ht="11.25">
      <c r="B160" s="32" t="e">
        <f>'Agenda-A-1'!#REF!</f>
        <v>#REF!</v>
      </c>
      <c r="C160" s="18" t="e">
        <f>'Agenda-A-1'!#REF!</f>
        <v>#REF!</v>
      </c>
      <c r="D160" s="17" t="e">
        <f>'Agenda-A-1'!#REF!</f>
        <v>#REF!</v>
      </c>
      <c r="E160" s="17" t="e">
        <f>'Agenda-A-1'!#REF!</f>
        <v>#REF!</v>
      </c>
      <c r="F160" s="17" t="e">
        <f>'Agenda-A-1'!#REF!</f>
        <v>#REF!</v>
      </c>
      <c r="G160" s="17">
        <v>0</v>
      </c>
      <c r="H160" s="17">
        <v>1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0</v>
      </c>
      <c r="P160" s="17">
        <v>0</v>
      </c>
      <c r="Q160" s="23" t="e">
        <f t="shared" si="10"/>
        <v>#REF!</v>
      </c>
    </row>
    <row r="161" spans="1:17" ht="33.75">
      <c r="A161" s="61" t="s">
        <v>176</v>
      </c>
      <c r="B161" s="32">
        <f>'Agenda-A-1'!G205</f>
        <v>0</v>
      </c>
      <c r="C161" s="18" t="str">
        <f>'Agenda-A-1'!C199</f>
        <v>802.3    CSMA/CD WG Closing Plenary</v>
      </c>
      <c r="D161" s="17" t="str">
        <f>'Agenda-A-1'!D199</f>
        <v>SR+HM+PD+HT+OH</v>
      </c>
      <c r="E161" s="17">
        <f>'Agenda-A-1'!F199</f>
        <v>350</v>
      </c>
      <c r="F161" s="17">
        <f>'Agenda-A-1'!E199</f>
        <v>19</v>
      </c>
      <c r="G161" s="46">
        <v>0</v>
      </c>
      <c r="H161" s="46">
        <v>0</v>
      </c>
      <c r="I161" s="46">
        <v>0</v>
      </c>
      <c r="J161" s="46">
        <v>1</v>
      </c>
      <c r="K161" s="46">
        <v>3</v>
      </c>
      <c r="L161" s="46">
        <v>1</v>
      </c>
      <c r="M161" s="46">
        <v>0</v>
      </c>
      <c r="N161" s="46">
        <v>1</v>
      </c>
      <c r="O161" s="46">
        <v>0</v>
      </c>
      <c r="P161" s="46">
        <v>0</v>
      </c>
      <c r="Q161" s="23">
        <f t="shared" si="10"/>
        <v>36</v>
      </c>
    </row>
    <row r="162" spans="1:18" s="26" customFormat="1" ht="11.25">
      <c r="A162" s="19"/>
      <c r="B162" s="34" t="s">
        <v>83</v>
      </c>
      <c r="C162" s="19"/>
      <c r="G162" s="26">
        <f aca="true" t="shared" si="11" ref="G162:L162">SUM(G132:G161)</f>
        <v>0</v>
      </c>
      <c r="H162" s="26">
        <f t="shared" si="11"/>
        <v>6</v>
      </c>
      <c r="I162" s="26">
        <f t="shared" si="11"/>
        <v>12</v>
      </c>
      <c r="J162" s="26">
        <f t="shared" si="11"/>
        <v>2</v>
      </c>
      <c r="K162" s="26">
        <f t="shared" si="11"/>
        <v>20</v>
      </c>
      <c r="L162" s="26">
        <f t="shared" si="11"/>
        <v>5</v>
      </c>
      <c r="O162" s="26">
        <f>SUM(O132:O161)</f>
        <v>0</v>
      </c>
      <c r="P162" s="26">
        <f>SUM(P132:P161)</f>
        <v>0</v>
      </c>
      <c r="Q162" s="27" t="e">
        <f>SUM(Q132:Q161)</f>
        <v>#REF!</v>
      </c>
      <c r="R162" s="89"/>
    </row>
    <row r="163" spans="1:18" s="26" customFormat="1" ht="11.25">
      <c r="A163" s="19"/>
      <c r="B163" s="34"/>
      <c r="C163" s="19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7"/>
      <c r="R163" s="89"/>
    </row>
    <row r="164" spans="1:18" s="16" customFormat="1" ht="11.25">
      <c r="A164" s="15" t="str">
        <f>'Agenda-A-1'!A214</f>
        <v>Fri</v>
      </c>
      <c r="B164" s="37">
        <f>'Agenda-A-1'!A215</f>
        <v>37330</v>
      </c>
      <c r="C164" s="15"/>
      <c r="Q164" s="24"/>
      <c r="R164" s="79"/>
    </row>
    <row r="165" spans="2:17" ht="11.25">
      <c r="B165" s="32" t="e">
        <f>'Agenda-A-1'!#REF!</f>
        <v>#REF!</v>
      </c>
      <c r="C165" s="18" t="str">
        <f>'Agenda-A-1'!C214</f>
        <v>802.16  WirelessMAN Tga</v>
      </c>
      <c r="D165" s="17" t="str">
        <f>'Agenda-A-1'!D214</f>
        <v>SR+HM+HT+PD</v>
      </c>
      <c r="E165" s="17">
        <f>'Agenda-A-1'!F214</f>
        <v>120</v>
      </c>
      <c r="F165" s="17">
        <f>'Agenda-A-1'!E214</f>
        <v>4</v>
      </c>
      <c r="G165" s="17">
        <v>0</v>
      </c>
      <c r="H165" s="17">
        <v>0</v>
      </c>
      <c r="I165" s="17">
        <v>1</v>
      </c>
      <c r="J165" s="17">
        <v>0</v>
      </c>
      <c r="K165" s="17">
        <v>2</v>
      </c>
      <c r="L165" s="17">
        <v>1</v>
      </c>
      <c r="M165" s="17">
        <v>0</v>
      </c>
      <c r="N165" s="17">
        <v>1</v>
      </c>
      <c r="O165" s="17">
        <v>0</v>
      </c>
      <c r="P165" s="17">
        <v>0</v>
      </c>
      <c r="Q165" s="23">
        <f aca="true" t="shared" si="12" ref="Q165:Q171">(E165*0.5)/5+1</f>
        <v>13</v>
      </c>
    </row>
    <row r="166" spans="2:17" ht="11.25">
      <c r="B166" s="32" t="e">
        <f>'Agenda-A-1'!#REF!</f>
        <v>#REF!</v>
      </c>
      <c r="C166" s="18" t="e">
        <f>'Agenda-A-1'!#REF!</f>
        <v>#REF!</v>
      </c>
      <c r="D166" s="17" t="e">
        <f>'Agenda-A-1'!#REF!</f>
        <v>#REF!</v>
      </c>
      <c r="E166" s="17" t="e">
        <f>'Agenda-A-1'!#REF!</f>
        <v>#REF!</v>
      </c>
      <c r="F166" s="17" t="e">
        <f>'Agenda-A-1'!#REF!</f>
        <v>#REF!</v>
      </c>
      <c r="G166" s="17">
        <v>0</v>
      </c>
      <c r="H166" s="17">
        <v>1</v>
      </c>
      <c r="I166" s="17">
        <v>0</v>
      </c>
      <c r="J166" s="17">
        <v>0</v>
      </c>
      <c r="K166" s="17">
        <v>0</v>
      </c>
      <c r="L166" s="17">
        <v>0</v>
      </c>
      <c r="M166" s="17">
        <v>0</v>
      </c>
      <c r="N166" s="17">
        <v>1</v>
      </c>
      <c r="O166" s="17">
        <v>0</v>
      </c>
      <c r="P166" s="17">
        <v>0</v>
      </c>
      <c r="Q166" s="23" t="e">
        <f t="shared" si="12"/>
        <v>#REF!</v>
      </c>
    </row>
    <row r="167" spans="1:17" ht="11.25">
      <c r="A167" s="62"/>
      <c r="B167" s="32">
        <f>'Agenda-A-1'!G219</f>
        <v>0</v>
      </c>
      <c r="C167" s="18" t="str">
        <f>'Agenda-A-1'!C215</f>
        <v>802.16  WirelessMAN TG2</v>
      </c>
      <c r="D167" s="17" t="str">
        <f>'Agenda-A-1'!D215</f>
        <v>BR</v>
      </c>
      <c r="E167" s="17">
        <f>'Agenda-A-1'!F215</f>
        <v>18</v>
      </c>
      <c r="F167" s="17">
        <f>'Agenda-A-1'!E215</f>
        <v>8</v>
      </c>
      <c r="G167" s="45">
        <v>0</v>
      </c>
      <c r="H167" s="45">
        <v>1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64">
        <f t="shared" si="12"/>
        <v>2.8</v>
      </c>
    </row>
    <row r="168" spans="1:17" ht="11.25">
      <c r="A168" s="18" t="s">
        <v>184</v>
      </c>
      <c r="B168" s="32">
        <f>'Agenda-A-1'!G221</f>
        <v>0</v>
      </c>
      <c r="C168" s="18" t="str">
        <f>'Agenda-A-1'!C217</f>
        <v>802.11  WLAN Closing Plenary</v>
      </c>
      <c r="D168" s="17" t="str">
        <f>'Agenda-A-1'!D217</f>
        <v>SR+HT+PD+HM</v>
      </c>
      <c r="E168" s="17">
        <f>'Agenda-A-1'!F217</f>
        <v>400</v>
      </c>
      <c r="F168" s="17">
        <f>'Agenda-A-1'!E217</f>
        <v>20</v>
      </c>
      <c r="G168" s="45">
        <v>0</v>
      </c>
      <c r="H168" s="45">
        <v>0</v>
      </c>
      <c r="I168" s="45">
        <v>0</v>
      </c>
      <c r="J168" s="45">
        <v>1</v>
      </c>
      <c r="K168" s="45">
        <v>3</v>
      </c>
      <c r="L168" s="45">
        <v>1</v>
      </c>
      <c r="M168" s="45">
        <v>0</v>
      </c>
      <c r="N168" s="45">
        <v>2</v>
      </c>
      <c r="O168" s="45">
        <v>0</v>
      </c>
      <c r="P168" s="45">
        <v>0</v>
      </c>
      <c r="Q168" s="23">
        <f t="shared" si="12"/>
        <v>41</v>
      </c>
    </row>
    <row r="169" spans="2:17" ht="11.25">
      <c r="B169" s="32" t="str">
        <f>'Agenda-A-1'!G222</f>
        <v>Grand A</v>
      </c>
      <c r="C169" s="18" t="str">
        <f>'Agenda-A-1'!C218</f>
        <v>802.15  WPAN Closing Plenary</v>
      </c>
      <c r="D169" s="17" t="str">
        <f>'Agenda-A-1'!D218</f>
        <v>SR+HT+PD+HM</v>
      </c>
      <c r="E169" s="17">
        <f>'Agenda-A-1'!F218</f>
        <v>150</v>
      </c>
      <c r="F169" s="17">
        <f>'Agenda-A-1'!E218</f>
        <v>1</v>
      </c>
      <c r="G169" s="17">
        <v>0</v>
      </c>
      <c r="H169" s="17">
        <v>0</v>
      </c>
      <c r="I169" s="17">
        <v>1</v>
      </c>
      <c r="J169" s="17">
        <v>0</v>
      </c>
      <c r="K169" s="17">
        <v>2</v>
      </c>
      <c r="L169" s="17">
        <v>1</v>
      </c>
      <c r="M169" s="17">
        <v>0</v>
      </c>
      <c r="N169" s="17">
        <v>1</v>
      </c>
      <c r="O169" s="17">
        <v>0</v>
      </c>
      <c r="P169" s="17">
        <v>0</v>
      </c>
      <c r="Q169" s="23">
        <f t="shared" si="12"/>
        <v>16</v>
      </c>
    </row>
    <row r="170" spans="1:18" s="47" customFormat="1" ht="11.25">
      <c r="A170" s="61"/>
      <c r="B170" s="52">
        <f>'Agenda-A-1'!G224</f>
        <v>0</v>
      </c>
      <c r="C170" s="61" t="e">
        <f>'Agenda-A-1'!#REF!</f>
        <v>#REF!</v>
      </c>
      <c r="D170" s="47" t="e">
        <f>'Agenda-A-1'!#REF!</f>
        <v>#REF!</v>
      </c>
      <c r="E170" s="47" t="e">
        <f>'Agenda-A-1'!#REF!</f>
        <v>#REF!</v>
      </c>
      <c r="F170" s="47" t="e">
        <f>'Agenda-A-1'!#REF!</f>
        <v>#REF!</v>
      </c>
      <c r="G170" s="46">
        <v>0</v>
      </c>
      <c r="H170" s="46">
        <v>0</v>
      </c>
      <c r="I170" s="46">
        <v>1</v>
      </c>
      <c r="J170" s="46">
        <v>0</v>
      </c>
      <c r="K170" s="46">
        <v>2</v>
      </c>
      <c r="L170" s="46">
        <v>1</v>
      </c>
      <c r="M170" s="46">
        <v>0</v>
      </c>
      <c r="N170" s="46">
        <v>1</v>
      </c>
      <c r="O170" s="46">
        <v>0</v>
      </c>
      <c r="P170" s="46">
        <v>0</v>
      </c>
      <c r="Q170" s="23" t="e">
        <f t="shared" si="12"/>
        <v>#REF!</v>
      </c>
      <c r="R170" s="90"/>
    </row>
    <row r="171" spans="1:17" ht="33.75">
      <c r="A171" s="62" t="s">
        <v>176</v>
      </c>
      <c r="B171" s="50">
        <f>'Agenda-A-1'!G228</f>
        <v>0</v>
      </c>
      <c r="C171" s="18" t="str">
        <f>'Agenda-A-1'!C220</f>
        <v>802.16  WirelessMAN WG Closing Plenary </v>
      </c>
      <c r="D171" s="17" t="str">
        <f>'Agenda-A-1'!D220</f>
        <v>SR+HM+HT+PD</v>
      </c>
      <c r="E171" s="17">
        <f>'Agenda-A-1'!F220</f>
        <v>120</v>
      </c>
      <c r="F171" s="17">
        <f>'Agenda-A-1'!E220</f>
        <v>4</v>
      </c>
      <c r="G171" s="45">
        <v>0</v>
      </c>
      <c r="H171" s="45">
        <v>0</v>
      </c>
      <c r="I171" s="17">
        <v>1</v>
      </c>
      <c r="J171" s="45">
        <v>0</v>
      </c>
      <c r="K171" s="17">
        <v>2</v>
      </c>
      <c r="L171" s="45">
        <v>1</v>
      </c>
      <c r="M171" s="45">
        <v>0</v>
      </c>
      <c r="N171" s="45">
        <v>1</v>
      </c>
      <c r="O171" s="45">
        <v>0</v>
      </c>
      <c r="P171" s="45">
        <v>0</v>
      </c>
      <c r="Q171" s="64">
        <f t="shared" si="12"/>
        <v>13</v>
      </c>
    </row>
    <row r="172" spans="1:17" ht="11.25">
      <c r="A172" s="61"/>
      <c r="B172" s="52"/>
      <c r="C172" s="18" t="str">
        <f>'Agenda-A-1'!C222</f>
        <v>802.0    Executive Committee</v>
      </c>
      <c r="D172" s="17" t="str">
        <f>'Agenda-A-1'!D222</f>
        <v>18US+70TH</v>
      </c>
      <c r="E172" s="17">
        <f>'Agenda-A-1'!F222</f>
        <v>88</v>
      </c>
      <c r="F172" s="17">
        <f>'Agenda-A-1'!E222</f>
        <v>3</v>
      </c>
      <c r="G172" s="47"/>
      <c r="H172" s="47"/>
      <c r="I172" s="17">
        <v>2</v>
      </c>
      <c r="J172" s="47"/>
      <c r="K172" s="17">
        <v>1</v>
      </c>
      <c r="L172" s="47"/>
      <c r="M172" s="47"/>
      <c r="N172" s="47"/>
      <c r="O172" s="47"/>
      <c r="P172" s="47"/>
      <c r="Q172" s="63"/>
    </row>
    <row r="173" spans="1:18" s="26" customFormat="1" ht="11.25">
      <c r="A173" s="19"/>
      <c r="B173" s="34" t="s">
        <v>83</v>
      </c>
      <c r="C173" s="19"/>
      <c r="G173" s="26">
        <f aca="true" t="shared" si="13" ref="G173:L173">SUM(G165:G172)</f>
        <v>0</v>
      </c>
      <c r="H173" s="26">
        <f t="shared" si="13"/>
        <v>2</v>
      </c>
      <c r="I173" s="26">
        <f t="shared" si="13"/>
        <v>6</v>
      </c>
      <c r="J173" s="26">
        <f t="shared" si="13"/>
        <v>1</v>
      </c>
      <c r="K173" s="26">
        <f t="shared" si="13"/>
        <v>12</v>
      </c>
      <c r="L173" s="26">
        <f t="shared" si="13"/>
        <v>5</v>
      </c>
      <c r="O173" s="26">
        <f>SUM(O165:O172)</f>
        <v>0</v>
      </c>
      <c r="P173" s="26">
        <v>0</v>
      </c>
      <c r="Q173" s="27" t="e">
        <f>SUM(Q165:Q172)</f>
        <v>#REF!</v>
      </c>
      <c r="R173" s="89"/>
    </row>
    <row r="174" spans="1:18" s="26" customFormat="1" ht="11.25">
      <c r="A174" s="19"/>
      <c r="B174" s="34"/>
      <c r="C174" s="19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7"/>
      <c r="R174" s="89"/>
    </row>
    <row r="175" spans="2:3" ht="22.5">
      <c r="B175" s="34" t="s">
        <v>84</v>
      </c>
      <c r="C175" s="48">
        <f>SUM(R16:R174)</f>
        <v>0</v>
      </c>
    </row>
    <row r="176" spans="2:3" ht="22.5">
      <c r="B176" s="34" t="s">
        <v>85</v>
      </c>
      <c r="C176" s="48">
        <f>0.19*C175</f>
        <v>0</v>
      </c>
    </row>
    <row r="177" spans="2:3" ht="15">
      <c r="B177" s="34" t="s">
        <v>94</v>
      </c>
      <c r="C177" s="48">
        <f>0.25*(-C175)</f>
        <v>0</v>
      </c>
    </row>
    <row r="178" spans="2:3" ht="15">
      <c r="B178" s="34" t="s">
        <v>43</v>
      </c>
      <c r="C178" s="48">
        <f>0.06*(C177+C176+C175)</f>
        <v>0</v>
      </c>
    </row>
    <row r="179" spans="2:7" ht="22.5">
      <c r="B179" s="34" t="s">
        <v>86</v>
      </c>
      <c r="C179" s="49">
        <f>SUM(C175:C178)</f>
        <v>0</v>
      </c>
      <c r="G179" s="20"/>
    </row>
  </sheetData>
  <mergeCells count="53">
    <mergeCell ref="Q23:Q24"/>
    <mergeCell ref="E23:E24"/>
    <mergeCell ref="F23:F24"/>
    <mergeCell ref="G23:G24"/>
    <mergeCell ref="H23:H24"/>
    <mergeCell ref="L23:L24"/>
    <mergeCell ref="N23:N24"/>
    <mergeCell ref="M23:M24"/>
    <mergeCell ref="B18:B19"/>
    <mergeCell ref="F18:F19"/>
    <mergeCell ref="G18:G19"/>
    <mergeCell ref="P23:P24"/>
    <mergeCell ref="O23:O24"/>
    <mergeCell ref="B23:B24"/>
    <mergeCell ref="I23:I24"/>
    <mergeCell ref="J23:J24"/>
    <mergeCell ref="K23:K24"/>
    <mergeCell ref="M18:M19"/>
    <mergeCell ref="O18:O19"/>
    <mergeCell ref="P18:P19"/>
    <mergeCell ref="H18:H19"/>
    <mergeCell ref="I18:I19"/>
    <mergeCell ref="J18:J19"/>
    <mergeCell ref="Q10:Q11"/>
    <mergeCell ref="N10:N11"/>
    <mergeCell ref="O10:O11"/>
    <mergeCell ref="P10:P11"/>
    <mergeCell ref="L10:L11"/>
    <mergeCell ref="M10:M11"/>
    <mergeCell ref="H10:H11"/>
    <mergeCell ref="I10:I11"/>
    <mergeCell ref="J10:J11"/>
    <mergeCell ref="K10:K11"/>
    <mergeCell ref="B10:B11"/>
    <mergeCell ref="D10:D11"/>
    <mergeCell ref="F10:F11"/>
    <mergeCell ref="G10:G11"/>
    <mergeCell ref="E10:E11"/>
    <mergeCell ref="G26:G28"/>
    <mergeCell ref="H26:H28"/>
    <mergeCell ref="I26:I28"/>
    <mergeCell ref="B26:B28"/>
    <mergeCell ref="D26:D28"/>
    <mergeCell ref="E26:E28"/>
    <mergeCell ref="F26:F28"/>
    <mergeCell ref="J26:J28"/>
    <mergeCell ref="K26:K28"/>
    <mergeCell ref="L26:L28"/>
    <mergeCell ref="M26:M28"/>
    <mergeCell ref="N26:N28"/>
    <mergeCell ref="O26:O28"/>
    <mergeCell ref="P26:P28"/>
    <mergeCell ref="Q26:Q28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scale="75" r:id="rId1"/>
  <headerFooter alignWithMargins="0">
    <oddHeader>&amp;C&amp;F</oddHeader>
    <oddFooter>&amp;CPage &amp;P of &amp;N</oddFooter>
  </headerFooter>
  <rowBreaks count="4" manualBreakCount="4">
    <brk id="51" max="255" man="1"/>
    <brk id="94" max="255" man="1"/>
    <brk id="130" max="255" man="1"/>
    <brk id="1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Darcel Moro</dc:creator>
  <cp:keywords/>
  <dc:description/>
  <cp:lastModifiedBy>Everett O Rigsbee</cp:lastModifiedBy>
  <cp:lastPrinted>2002-02-19T02:56:11Z</cp:lastPrinted>
  <dcterms:created xsi:type="dcterms:W3CDTF">2001-01-15T22:45:20Z</dcterms:created>
  <dcterms:modified xsi:type="dcterms:W3CDTF">2002-02-19T02:56:20Z</dcterms:modified>
  <cp:category/>
  <cp:version/>
  <cp:contentType/>
  <cp:contentStatus/>
</cp:coreProperties>
</file>