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481" activeTab="1"/>
  </bookViews>
  <sheets>
    <sheet name="IEEE Cover" sheetId="1" r:id="rId1"/>
    <sheet name="Comment Entry" sheetId="2" r:id="rId2"/>
    <sheet name="Summary" sheetId="3" r:id="rId3"/>
  </sheets>
  <definedNames/>
  <calcPr fullCalcOnLoad="1"/>
</workbook>
</file>

<file path=xl/comments2.xml><?xml version="1.0" encoding="utf-8"?>
<comments xmlns="http://schemas.openxmlformats.org/spreadsheetml/2006/main">
  <authors>
    <author/>
  </authors>
  <commentList>
    <comment ref="I1" authorId="0">
      <text>
        <r>
          <rPr>
            <sz val="10"/>
            <rFont val="Arial"/>
            <family val="2"/>
          </rPr>
          <t>Agree
Principle
Disagree
Out of scope
Unresolvable</t>
        </r>
      </text>
    </comment>
  </commentList>
</comments>
</file>

<file path=xl/sharedStrings.xml><?xml version="1.0" encoding="utf-8"?>
<sst xmlns="http://schemas.openxmlformats.org/spreadsheetml/2006/main" count="174" uniqueCount="97">
  <si>
    <t>IEEE P802</t>
  </si>
  <si>
    <t>LAN/MAN</t>
  </si>
  <si>
    <t>Project</t>
  </si>
  <si>
    <t>IEEE P802 Standard for Local and Metropolitan Area Network: Overview and Architecture</t>
  </si>
  <si>
    <t>Title</t>
  </si>
  <si>
    <t>802 Draft 1.0 comments</t>
  </si>
  <si>
    <t>Date Submitted</t>
  </si>
  <si>
    <t>Source</t>
  </si>
  <si>
    <t>James P. K. Gilb</t>
  </si>
  <si>
    <t>Voice: (858)-240-2950</t>
  </si>
  <si>
    <t>SiBEAM</t>
  </si>
  <si>
    <t>Fax: [ ]</t>
  </si>
  <si>
    <t>555 N. Mathilda, Suite 100</t>
  </si>
  <si>
    <t>E-mail: last name at ieee dot org</t>
  </si>
  <si>
    <t>Sunnyvale, CA 94085</t>
  </si>
  <si>
    <t>Re:</t>
  </si>
  <si>
    <t>New comments on 802 draft</t>
  </si>
  <si>
    <t>Abstract</t>
  </si>
  <si>
    <t>Purpose</t>
  </si>
  <si>
    <t>Notice</t>
  </si>
  <si>
    <t>This document has been prepared to assist the IEEE P802.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</si>
  <si>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</si>
  <si>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t>
  </si>
  <si>
    <t>Comment #</t>
  </si>
  <si>
    <t>Name</t>
  </si>
  <si>
    <t>Category</t>
  </si>
  <si>
    <t>Page</t>
  </si>
  <si>
    <t>Subclause</t>
  </si>
  <si>
    <t>Line</t>
  </si>
  <si>
    <t>Comment</t>
  </si>
  <si>
    <t>Proposed Change</t>
  </si>
  <si>
    <t>Resolution Status</t>
  </si>
  <si>
    <t>Resolution Detail</t>
  </si>
  <si>
    <t>Other1</t>
  </si>
  <si>
    <t>Other2</t>
  </si>
  <si>
    <t>Other3</t>
  </si>
  <si>
    <t>Type</t>
  </si>
  <si>
    <t>Assigned</t>
  </si>
  <si>
    <t>Time</t>
  </si>
  <si>
    <t>Editorial</t>
  </si>
  <si>
    <t>Technical</t>
  </si>
  <si>
    <t>Landry</t>
  </si>
  <si>
    <t>EFM and PON concepts like point-to-multipoint are conspicuously absent from 802.0 as it exists today. Mr. Law has composed a detailed set of layering figures to capture this P2MP architecture, as well as optional service interfaces introduced in 802.3 revisions subsequent to 802.0-2001 (e.g., OAM, MAC Control). Shortly, Energy Efficient Ethernet and Time Synchronization will introduce additional service interfaces.</t>
  </si>
  <si>
    <t>Further, in addition to the notions of LAN, MAN, and PAN, 802.3ah and 802.3av introduced the concept of "subscriber access network," which more or less bridges a size gap between LANs and MANs in the context of an optical network.</t>
  </si>
  <si>
    <t>Editor</t>
  </si>
  <si>
    <t>Added a para here to describe what a PAN is. Any suggestions for improvement?</t>
  </si>
  <si>
    <t>Need to add a paragraph here that discusses wireless, and one that discusses Regional
Area Networks (RANs). Any suggestions?</t>
  </si>
  <si>
    <t>Need to add clarification of why “...a LAN is different...” in the above para. Suggestions...?</t>
  </si>
  <si>
    <t>The above para uses “packet” rather than “frame”; packet is used elsewhere also. Do we need to adopt a consistent term? Do we need both? If the latter, what is the distinction? We have a def of “Ethernet frame” and “802.n frame” in clause 3 but no def of “Frame” per se.</t>
  </si>
  <si>
    <t>"In some MAN standards, provisions are made for optionally conveying isochronous bearer services in support of continuous voice, video, and synchronous data applications." Is this last sentence above true anymore?</t>
  </si>
  <si>
    <t>I believe the following TRs no longer exist in ISO/IEC and so need to be deleted. Both TRs have now been translated into IEEE Registration Authority webpages and registries. Might be wise to include the “structure and encoding of LLC addresses” stuff somewhere in this standard.</t>
  </si>
  <si>
    <t>Need to make sure that references to LANs/MANs get updated so that all the flavours of 802 technology get included (PANs, RANs,...etc.). Simplest way is probably to invent a generic term (network? suggestions please), define it here to mean any flavour of 802 technology, and then use that in places where the generic term is appropriate.</t>
  </si>
  <si>
    <t>We should refer to all 802 technology using the IEEE designation (802.1, 3, 5, etc.) rather than the ISO designation. Will fix all references accordingly. Also, should probably lose 802.5 from the document at this point.</t>
  </si>
  <si>
    <t>NOTE—At the time of publication of this standard, relevant specifications, in addition to those cited explicitly in 3.8 and 3.9, are for n = 11, 15, 16, and 17." Is this list correct?</t>
  </si>
  <si>
    <t>Probably need to include PANs in this model. Are they the same (as LANs) from this point of view, or not?</t>
  </si>
  <si>
    <t>Need to remove the ISLAN-related stuff from these diagrams and the text.</t>
  </si>
  <si>
    <t>Need to remove SDE and replace with equivalent 802.1 security terminology/model.</t>
  </si>
  <si>
    <t>5.2.2</t>
  </si>
  <si>
    <t>"NOTE—ISO/IEC 8802-2 defines four classes of LLC, each of which groups together support for a different combination of LLC types. All classes include mandatory support of type 1." Note: The last para used to read: “The Secure Data Exchange (SDE) entity forms part of the LLC sublayer and provides a secure connectionless service immediately above the MAC sublayer. The operation of the SDE entity is described in IEEE Std 802.10™.” One of the reaffirmation ballot comments suggested removing references to 802.10, which I have done. However, we should make a similar (or entirely different for that matter!) statement here with regard to the 802.1 security standards.</t>
  </si>
  <si>
    <t>5.3.2.3</t>
  </si>
  <si>
    <t>Need to cover the various flavours of STP (RSTP, MSTP, etc.)</t>
  </si>
  <si>
    <t>5.3.2.5</t>
  </si>
  <si>
    <t>5.3.2.5 Provider bridging  This used to be “Remote MAC Bridging (802.1G) which is now defunct. However, we probably need to mention provider bridging here. Probably also need to introduse VLANs and MSTP too.</t>
  </si>
  <si>
    <t>5.3.2.6</t>
  </si>
  <si>
    <t>Should add a wireless LAN and an 802.17 ring to this example network and remove FDDI and Token Ring. Probably need a provider net in there somewhere too. Also, 100 megabits is a little conservative these days - should make it rate agnostic</t>
  </si>
  <si>
    <t>"6. General requirements for an 802 LAN or MAN"  ....or PAN?  Probably need a generic name for our networks.</t>
  </si>
  <si>
    <t>Is support of LLC Type 1 still a requirement?</t>
  </si>
  <si>
    <t>One of the reaffirmation ballot commenters stated that:” The probability of delivery failure as specified (less than 8 x 10-8 per MSDU octet) cannot be guaranteed by IEEE 802.11g-2003 conformant ERPOFDM PHYs, with retry limits adjusted within bounds specified by Clause 19 and Annex D of IEEE 802.11, and PHY frame error ratios within normal limits for the RF medium. A contribution explaining this issue has been made to the 802.11 (specifically, TGT) at the September 2006 Interim. See document IEEE 802.11-06/1388r1. The underlying effect has been experimentally demonstrated, as indicated in the contribution. Further, the probability of loss rises as the MSDU size decreases, due to the peculiar nature of the loss mechanism. The standard should be revised to address this issue. Implementers should not be led to believe that the 802.11g PHY is more robust than it actually is. If a PAR is submitted for revision, please include these comments.” and suggested that this be changed: “Change the phrase "less than 8 x 10-8 per octet of MSDU length" to "less than 1 x 10-3". (Note that the loss is not proportional to the MSDU length.)” This measure may also be inappropriate for other network types such as PANs. Comments please?</t>
  </si>
  <si>
    <t>Editor’s Note: With the imminent merger of 802.1D into 802.1Q, we probably need to either reference both D and Q or maybe just Q.</t>
  </si>
  <si>
    <t>7.1.2</t>
  </si>
  <si>
    <t>Need to update the SNPM references, and probably should refer to SNMP over Ethernet too (RFC 4789). Do we want to delete all references to OSI management? Doesn’t get used in LAN equipment these days...</t>
  </si>
  <si>
    <t>7.1.3</t>
  </si>
  <si>
    <t>Need to update the SNPM refs.</t>
  </si>
  <si>
    <t>"8.2 48-bit universal LAN MAC addresses" Need to make statements about 64 bit addresses as well these days.</t>
  </si>
  <si>
    <t>8.2.1</t>
  </si>
  <si>
    <t>Pat Thaler made the following observation in email discussion (3 Oct 2007): “Ideally, I would like there to be a subclause on locally administered addresses. Now they are covered under 9.2 48-bit universal LAN MAC addresses even though they are not universal MAC addresses. One thing that is also lacking is any guidance for the local administrator on what their domain of uniqueness should be. When they were originally created, it was obviously necessary for them to be unique on the LAN. Now that we have VLANs and address tables can use FID plus address, the question can arise regarding whether the address still should be unique in the LAN or whether only VID plus address has to be unique. I think unique in the LAN should be required or at the very least recommended, but it was only in the last couple of days that I noticed the lack of clarity here.” Comments please?</t>
  </si>
  <si>
    <t>A.1</t>
  </si>
  <si>
    <t>Should include refs to the other 802 standards here (802.15, 802.16, 802.17, 802.20, ...)</t>
  </si>
  <si>
    <t>A.2</t>
  </si>
  <si>
    <t>These RFC refs are probably out of date.</t>
  </si>
  <si>
    <t>Check:</t>
  </si>
  <si>
    <t>Overall</t>
  </si>
  <si>
    <t>Open</t>
  </si>
  <si>
    <t>Suggested</t>
  </si>
  <si>
    <t>Agree</t>
  </si>
  <si>
    <t>Disagree</t>
  </si>
  <si>
    <t>Principle</t>
  </si>
  <si>
    <t>Out of scope</t>
  </si>
  <si>
    <t>Unresolvable</t>
  </si>
  <si>
    <t>Total resolved</t>
  </si>
  <si>
    <t>Percent</t>
  </si>
  <si>
    <t>Written</t>
  </si>
  <si>
    <t>JPKG</t>
  </si>
  <si>
    <t>Sum</t>
  </si>
  <si>
    <t>Lan</t>
  </si>
  <si>
    <t>Tuncer</t>
  </si>
  <si>
    <t>Total assigned</t>
  </si>
</sst>
</file>

<file path=xl/styles.xml><?xml version="1.0" encoding="utf-8"?>
<styleSheet xmlns="http://schemas.openxmlformats.org/spreadsheetml/2006/main">
  <numFmts count="6">
    <numFmt numFmtId="164" formatCode="GENERAL"/>
    <numFmt numFmtId="165" formatCode="MMM\-YY"/>
    <numFmt numFmtId="166" formatCode="@"/>
    <numFmt numFmtId="167" formatCode="MM/DD/YY"/>
    <numFmt numFmtId="168" formatCode="0%"/>
    <numFmt numFmtId="169" formatCode="0.00%"/>
  </numFmts>
  <fonts count="8">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sz val="9"/>
      <name val="Arial"/>
      <family val="2"/>
    </font>
    <font>
      <b/>
      <sz val="8"/>
      <name val="Arial"/>
      <family val="2"/>
    </font>
  </fonts>
  <fills count="3">
    <fill>
      <patternFill/>
    </fill>
    <fill>
      <patternFill patternType="gray125"/>
    </fill>
    <fill>
      <patternFill patternType="solid">
        <fgColor indexed="11"/>
        <bgColor indexed="64"/>
      </patternFill>
    </fill>
  </fills>
  <borders count="15">
    <border>
      <left/>
      <right/>
      <top/>
      <bottom/>
      <diagonal/>
    </border>
    <border>
      <left style="hair">
        <color indexed="8"/>
      </left>
      <right>
        <color indexed="63"/>
      </right>
      <top style="hair">
        <color indexed="8"/>
      </top>
      <bottom>
        <color indexed="63"/>
      </bottom>
    </border>
    <border>
      <left style="hair">
        <color indexed="8"/>
      </left>
      <right style="hair">
        <color indexed="8"/>
      </right>
      <top style="hair">
        <color indexed="8"/>
      </top>
      <bottom style="thin">
        <color indexed="8"/>
      </bottom>
    </border>
    <border>
      <left style="hair">
        <color indexed="8"/>
      </left>
      <right>
        <color indexed="63"/>
      </right>
      <top style="thin">
        <color indexed="8"/>
      </top>
      <bottom>
        <color indexed="63"/>
      </bottom>
    </border>
    <border>
      <left style="hair">
        <color indexed="8"/>
      </left>
      <right style="hair">
        <color indexed="8"/>
      </right>
      <top style="thin">
        <color indexed="8"/>
      </top>
      <bottom style="thin">
        <color indexed="8"/>
      </bottom>
    </border>
    <border>
      <left style="hair">
        <color indexed="8"/>
      </left>
      <right>
        <color indexed="63"/>
      </right>
      <top style="thin">
        <color indexed="8"/>
      </top>
      <bottom style="thin">
        <color indexed="8"/>
      </bottom>
    </border>
    <border>
      <left>
        <color indexed="63"/>
      </left>
      <right style="hair">
        <color indexed="8"/>
      </right>
      <top style="thin">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thin">
        <color indexed="8"/>
      </bottom>
    </border>
    <border>
      <left>
        <color indexed="63"/>
      </left>
      <right style="hair">
        <color indexed="8"/>
      </right>
      <top>
        <color indexed="63"/>
      </top>
      <bottom style="thin">
        <color indexed="8"/>
      </bottom>
    </border>
    <border>
      <left style="hair">
        <color indexed="8"/>
      </left>
      <right style="hair">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color indexed="63"/>
      </right>
      <top>
        <color indexed="63"/>
      </top>
      <bottom style="hair">
        <color indexed="8"/>
      </bottom>
    </border>
    <border>
      <left style="hair">
        <color indexed="8"/>
      </left>
      <right style="hair">
        <color indexed="8"/>
      </right>
      <top style="thin">
        <color indexed="8"/>
      </top>
      <bottom style="hair">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2" borderId="0" applyNumberFormat="0" applyBorder="0" applyAlignment="0" applyProtection="0"/>
  </cellStyleXfs>
  <cellXfs count="40">
    <xf numFmtId="164" fontId="0" fillId="0" borderId="0" xfId="0" applyAlignment="1">
      <alignment/>
    </xf>
    <xf numFmtId="165" fontId="1" fillId="0" borderId="0" xfId="0" applyNumberFormat="1" applyFont="1" applyAlignment="1">
      <alignment horizontal="left"/>
    </xf>
    <xf numFmtId="164" fontId="2" fillId="0" borderId="0" xfId="0" applyFont="1" applyAlignment="1">
      <alignment/>
    </xf>
    <xf numFmtId="164" fontId="1" fillId="0" borderId="0" xfId="0" applyFont="1" applyAlignment="1">
      <alignment horizontal="right"/>
    </xf>
    <xf numFmtId="164" fontId="3" fillId="0" borderId="0" xfId="0" applyFont="1" applyAlignment="1">
      <alignment horizontal="center"/>
    </xf>
    <xf numFmtId="164" fontId="4" fillId="0" borderId="1" xfId="0" applyFont="1" applyBorder="1" applyAlignment="1">
      <alignment vertical="top" wrapText="1"/>
    </xf>
    <xf numFmtId="164" fontId="4" fillId="0" borderId="2" xfId="0" applyFont="1" applyBorder="1" applyAlignment="1">
      <alignment vertical="top" wrapText="1"/>
    </xf>
    <xf numFmtId="164" fontId="4" fillId="0" borderId="3" xfId="0" applyFont="1" applyBorder="1" applyAlignment="1">
      <alignment vertical="top" wrapText="1"/>
    </xf>
    <xf numFmtId="164" fontId="3" fillId="0" borderId="4" xfId="0" applyFont="1" applyBorder="1" applyAlignment="1">
      <alignment vertical="top" wrapText="1"/>
    </xf>
    <xf numFmtId="165" fontId="4" fillId="0" borderId="4" xfId="0" applyNumberFormat="1" applyFont="1" applyBorder="1" applyAlignment="1">
      <alignment horizontal="left" vertical="top" wrapText="1"/>
    </xf>
    <xf numFmtId="164" fontId="4" fillId="0" borderId="5" xfId="0" applyFont="1" applyBorder="1" applyAlignment="1">
      <alignment horizontal="center" vertical="center" wrapText="1"/>
    </xf>
    <xf numFmtId="164" fontId="4" fillId="0" borderId="6" xfId="0" applyFont="1" applyBorder="1" applyAlignment="1">
      <alignment vertical="top" wrapText="1"/>
    </xf>
    <xf numFmtId="164" fontId="4" fillId="0" borderId="7" xfId="0" applyFont="1" applyBorder="1" applyAlignment="1">
      <alignment vertical="top" wrapText="1"/>
    </xf>
    <xf numFmtId="164" fontId="4" fillId="0" borderId="8" xfId="0" applyFont="1" applyBorder="1" applyAlignment="1">
      <alignment vertical="top" wrapText="1"/>
    </xf>
    <xf numFmtId="164" fontId="4" fillId="0" borderId="9" xfId="0" applyFont="1" applyBorder="1" applyAlignment="1">
      <alignment vertical="top" wrapText="1"/>
    </xf>
    <xf numFmtId="164" fontId="0" fillId="0" borderId="10" xfId="0" applyBorder="1" applyAlignment="1">
      <alignment vertical="top" wrapText="1"/>
    </xf>
    <xf numFmtId="164" fontId="4" fillId="0" borderId="5" xfId="0" applyFont="1" applyBorder="1" applyAlignment="1">
      <alignment vertical="top" wrapText="1"/>
    </xf>
    <xf numFmtId="164" fontId="4" fillId="0" borderId="11" xfId="0" applyFont="1" applyBorder="1" applyAlignment="1">
      <alignment vertical="top" wrapText="1"/>
    </xf>
    <xf numFmtId="164" fontId="5" fillId="0" borderId="12" xfId="0" applyFont="1" applyBorder="1" applyAlignment="1">
      <alignment vertical="top" wrapText="1"/>
    </xf>
    <xf numFmtId="164" fontId="4" fillId="0" borderId="7" xfId="0" applyFont="1" applyBorder="1" applyAlignment="1">
      <alignment horizontal="left"/>
    </xf>
    <xf numFmtId="164" fontId="0" fillId="0" borderId="8" xfId="0" applyBorder="1" applyAlignment="1">
      <alignment/>
    </xf>
    <xf numFmtId="164" fontId="4" fillId="0" borderId="4" xfId="0" applyFont="1" applyBorder="1" applyAlignment="1">
      <alignment vertical="top" wrapText="1"/>
    </xf>
    <xf numFmtId="164" fontId="4" fillId="0" borderId="13" xfId="0" applyFont="1" applyBorder="1" applyAlignment="1">
      <alignment vertical="top" wrapText="1"/>
    </xf>
    <xf numFmtId="164" fontId="4" fillId="0" borderId="14" xfId="0" applyFont="1" applyBorder="1" applyAlignment="1">
      <alignment vertical="top" wrapText="1"/>
    </xf>
    <xf numFmtId="166" fontId="0" fillId="0" borderId="0" xfId="0" applyNumberFormat="1" applyAlignment="1">
      <alignment/>
    </xf>
    <xf numFmtId="164" fontId="0" fillId="0" borderId="0" xfId="0" applyAlignment="1">
      <alignment wrapText="1"/>
    </xf>
    <xf numFmtId="164" fontId="0" fillId="0" borderId="0" xfId="0" applyFont="1" applyFill="1" applyAlignment="1">
      <alignment/>
    </xf>
    <xf numFmtId="164" fontId="0" fillId="0" borderId="0" xfId="0" applyFont="1" applyFill="1" applyAlignment="1">
      <alignment wrapText="1"/>
    </xf>
    <xf numFmtId="167" fontId="0" fillId="0" borderId="0" xfId="0" applyNumberFormat="1" applyFont="1" applyFill="1" applyAlignment="1">
      <alignment/>
    </xf>
    <xf numFmtId="164" fontId="6" fillId="0" borderId="0" xfId="0" applyFont="1" applyAlignment="1">
      <alignment/>
    </xf>
    <xf numFmtId="164" fontId="0" fillId="0" borderId="0" xfId="0" applyFont="1" applyAlignment="1">
      <alignment horizontal="left" vertical="top"/>
    </xf>
    <xf numFmtId="166" fontId="0" fillId="0" borderId="0" xfId="0" applyNumberFormat="1" applyFont="1" applyAlignment="1">
      <alignment horizontal="left" vertical="top"/>
    </xf>
    <xf numFmtId="164" fontId="0" fillId="0" borderId="0" xfId="0" applyFont="1" applyAlignment="1">
      <alignment horizontal="left" vertical="top" wrapText="1"/>
    </xf>
    <xf numFmtId="164" fontId="0" fillId="0" borderId="0" xfId="0" applyFont="1" applyAlignment="1">
      <alignment/>
    </xf>
    <xf numFmtId="164" fontId="0" fillId="0" borderId="0" xfId="0" applyFont="1" applyAlignment="1">
      <alignment wrapText="1"/>
    </xf>
    <xf numFmtId="164" fontId="0" fillId="0" borderId="0" xfId="0" applyNumberFormat="1" applyFont="1" applyAlignment="1">
      <alignment wrapText="1"/>
    </xf>
    <xf numFmtId="166" fontId="0" fillId="0" borderId="0" xfId="0" applyNumberFormat="1" applyFont="1" applyAlignment="1">
      <alignment/>
    </xf>
    <xf numFmtId="164" fontId="0" fillId="0" borderId="0" xfId="0" applyNumberFormat="1" applyFont="1" applyAlignment="1">
      <alignment/>
    </xf>
    <xf numFmtId="168" fontId="0" fillId="0" borderId="0" xfId="0" applyNumberFormat="1" applyAlignment="1">
      <alignment/>
    </xf>
    <xf numFmtId="169" fontId="0" fillId="0" borderId="0" xfId="0" applyNumberFormat="1" applyAlignment="1">
      <alignment/>
    </xf>
  </cellXfs>
  <cellStyles count="7">
    <cellStyle name="Normal" xfId="0"/>
    <cellStyle name="Comma" xfId="15"/>
    <cellStyle name="Comma [0]" xfId="16"/>
    <cellStyle name="Currency" xfId="17"/>
    <cellStyle name="Currency [0]" xfId="18"/>
    <cellStyle name="Percent" xfId="19"/>
    <cellStyle name="Closed" xfId="20"/>
  </cellStyles>
  <dxfs count="1">
    <dxf>
      <fill>
        <patternFill patternType="solid">
          <fgColor rgb="FF33CCCC"/>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D19"/>
  <sheetViews>
    <sheetView workbookViewId="0" topLeftCell="B1">
      <selection activeCell="B4" sqref="B4"/>
    </sheetView>
  </sheetViews>
  <sheetFormatPr defaultColWidth="9.140625" defaultRowHeight="12.75"/>
  <cols>
    <col min="2" max="2" width="15.421875" style="0" customWidth="1"/>
    <col min="3" max="3" width="26.8515625" style="0" customWidth="1"/>
    <col min="4" max="4" width="41.140625" style="0" customWidth="1"/>
  </cols>
  <sheetData>
    <row r="1" spans="2:4" ht="24">
      <c r="B1" s="1">
        <v>40238</v>
      </c>
      <c r="C1" s="2"/>
      <c r="D1" s="3"/>
    </row>
    <row r="3" ht="17.25">
      <c r="C3" s="4" t="s">
        <v>0</v>
      </c>
    </row>
    <row r="4" ht="17.25">
      <c r="C4" s="4" t="s">
        <v>1</v>
      </c>
    </row>
    <row r="5" ht="17.25">
      <c r="B5" s="4"/>
    </row>
    <row r="6" spans="2:4" ht="26.25" customHeight="1">
      <c r="B6" s="5" t="s">
        <v>2</v>
      </c>
      <c r="C6" s="6" t="s">
        <v>3</v>
      </c>
      <c r="D6" s="6"/>
    </row>
    <row r="7" spans="2:4" ht="17.25" customHeight="1">
      <c r="B7" s="7" t="s">
        <v>4</v>
      </c>
      <c r="C7" s="8" t="s">
        <v>5</v>
      </c>
      <c r="D7" s="8"/>
    </row>
    <row r="8" spans="2:4" ht="22.5" customHeight="1">
      <c r="B8" s="7" t="s">
        <v>6</v>
      </c>
      <c r="C8" s="9">
        <f>B1</f>
        <v>40238</v>
      </c>
      <c r="D8" s="9"/>
    </row>
    <row r="9" spans="2:4" ht="18.75" customHeight="1">
      <c r="B9" s="10" t="s">
        <v>7</v>
      </c>
      <c r="C9" s="7" t="s">
        <v>8</v>
      </c>
      <c r="D9" s="11" t="s">
        <v>9</v>
      </c>
    </row>
    <row r="10" spans="2:4" ht="14.25">
      <c r="B10" s="10"/>
      <c r="C10" s="12" t="s">
        <v>10</v>
      </c>
      <c r="D10" s="13" t="s">
        <v>11</v>
      </c>
    </row>
    <row r="11" spans="2:4" ht="22.5" customHeight="1">
      <c r="B11" s="10"/>
      <c r="C11" s="12" t="s">
        <v>12</v>
      </c>
      <c r="D11" s="13" t="s">
        <v>13</v>
      </c>
    </row>
    <row r="12" spans="2:4" ht="19.5" customHeight="1">
      <c r="B12" s="10"/>
      <c r="C12" s="14" t="s">
        <v>14</v>
      </c>
      <c r="D12" s="15"/>
    </row>
    <row r="13" spans="2:4" ht="15" customHeight="1">
      <c r="B13" s="16" t="s">
        <v>15</v>
      </c>
      <c r="C13" s="17" t="s">
        <v>16</v>
      </c>
      <c r="D13" s="17"/>
    </row>
    <row r="14" spans="2:4" ht="14.25">
      <c r="B14" s="16"/>
      <c r="C14" s="18"/>
      <c r="D14" s="18"/>
    </row>
    <row r="15" spans="2:4" ht="14.25">
      <c r="B15" s="16"/>
      <c r="C15" s="19"/>
      <c r="D15" s="20"/>
    </row>
    <row r="16" spans="2:4" ht="33" customHeight="1">
      <c r="B16" s="7" t="s">
        <v>17</v>
      </c>
      <c r="C16" s="21"/>
      <c r="D16" s="21"/>
    </row>
    <row r="17" spans="2:4" ht="19.5" customHeight="1">
      <c r="B17" s="7" t="s">
        <v>18</v>
      </c>
      <c r="C17" s="21"/>
      <c r="D17" s="21"/>
    </row>
    <row r="18" spans="2:4" ht="85.5" customHeight="1">
      <c r="B18" s="16" t="s">
        <v>19</v>
      </c>
      <c r="C18" s="21" t="s">
        <v>20</v>
      </c>
      <c r="D18" s="21"/>
    </row>
    <row r="19" spans="2:4" ht="34.5" customHeight="1">
      <c r="B19" s="22" t="s">
        <v>21</v>
      </c>
      <c r="C19" s="23" t="s">
        <v>22</v>
      </c>
      <c r="D19" s="23"/>
    </row>
  </sheetData>
  <sheetProtection selectLockedCells="1" selectUnlockedCells="1"/>
  <mergeCells count="11">
    <mergeCell ref="C6:D6"/>
    <mergeCell ref="C7:D7"/>
    <mergeCell ref="C8:D8"/>
    <mergeCell ref="B9:B12"/>
    <mergeCell ref="B13:B15"/>
    <mergeCell ref="C13:D13"/>
    <mergeCell ref="C14:D14"/>
    <mergeCell ref="C16:D16"/>
    <mergeCell ref="C17:D17"/>
    <mergeCell ref="C18:D18"/>
    <mergeCell ref="C19:D19"/>
  </mergeCells>
  <printOptions/>
  <pageMargins left="0.7479166666666667" right="0.7479166666666667" top="0.9840277777777777" bottom="0.9840277777777777"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sheetPr>
    <pageSetUpPr fitToPage="1"/>
  </sheetPr>
  <dimension ref="A1:R217"/>
  <sheetViews>
    <sheetView tabSelected="1" workbookViewId="0" topLeftCell="A23">
      <selection activeCell="G27" sqref="G27"/>
    </sheetView>
  </sheetViews>
  <sheetFormatPr defaultColWidth="9.140625" defaultRowHeight="12.75"/>
  <cols>
    <col min="1" max="1" width="11.00390625" style="0" customWidth="1"/>
    <col min="3" max="3" width="10.7109375" style="0" customWidth="1"/>
    <col min="5" max="5" width="9.00390625" style="24" customWidth="1"/>
    <col min="7" max="7" width="44.00390625" style="25" customWidth="1"/>
    <col min="8" max="8" width="38.8515625" style="25" customWidth="1"/>
    <col min="9" max="9" width="16.140625" style="0" customWidth="1"/>
    <col min="10" max="10" width="38.8515625" style="25" customWidth="1"/>
  </cols>
  <sheetData>
    <row r="1" spans="1:18" ht="12.75">
      <c r="A1" t="s">
        <v>23</v>
      </c>
      <c r="B1" t="s">
        <v>24</v>
      </c>
      <c r="C1" t="s">
        <v>25</v>
      </c>
      <c r="D1" t="s">
        <v>26</v>
      </c>
      <c r="E1" s="24" t="s">
        <v>27</v>
      </c>
      <c r="F1" t="s">
        <v>28</v>
      </c>
      <c r="G1" s="25" t="s">
        <v>29</v>
      </c>
      <c r="H1" s="25" t="s">
        <v>30</v>
      </c>
      <c r="I1" t="s">
        <v>31</v>
      </c>
      <c r="J1" s="25" t="s">
        <v>32</v>
      </c>
      <c r="K1" t="s">
        <v>33</v>
      </c>
      <c r="L1" t="s">
        <v>34</v>
      </c>
      <c r="M1" t="s">
        <v>35</v>
      </c>
      <c r="N1" t="s">
        <v>36</v>
      </c>
      <c r="O1" t="s">
        <v>37</v>
      </c>
      <c r="P1" t="s">
        <v>38</v>
      </c>
      <c r="Q1" t="s">
        <v>39</v>
      </c>
      <c r="R1" t="s">
        <v>40</v>
      </c>
    </row>
    <row r="2" spans="1:18" ht="127.5">
      <c r="A2" s="26">
        <v>1</v>
      </c>
      <c r="B2" s="26" t="s">
        <v>41</v>
      </c>
      <c r="C2" s="26" t="s">
        <v>40</v>
      </c>
      <c r="D2" s="26"/>
      <c r="E2" s="26"/>
      <c r="F2" s="26"/>
      <c r="G2" s="27" t="s">
        <v>42</v>
      </c>
      <c r="H2" s="27"/>
      <c r="I2" s="26"/>
      <c r="J2" s="27"/>
      <c r="K2" s="26"/>
      <c r="L2" s="26"/>
      <c r="M2" s="26"/>
      <c r="N2" s="26"/>
      <c r="O2" s="26"/>
      <c r="P2" s="26"/>
      <c r="Q2" s="26">
        <f>IF(C2="Editorial",I2,"")</f>
      </c>
      <c r="R2" s="26">
        <f>IF(OR(C2="Technical",C2="General"),I2,"")</f>
        <v>0</v>
      </c>
    </row>
    <row r="3" spans="1:18" ht="56.25">
      <c r="A3" s="26">
        <v>2</v>
      </c>
      <c r="B3" s="26" t="s">
        <v>41</v>
      </c>
      <c r="C3" s="26" t="s">
        <v>40</v>
      </c>
      <c r="D3" s="26"/>
      <c r="E3" s="26"/>
      <c r="F3" s="26"/>
      <c r="G3" s="27" t="s">
        <v>43</v>
      </c>
      <c r="H3" s="27"/>
      <c r="I3" s="26"/>
      <c r="J3" s="27"/>
      <c r="K3" s="26"/>
      <c r="L3" s="26"/>
      <c r="M3" s="26"/>
      <c r="N3" s="26"/>
      <c r="O3" s="26"/>
      <c r="P3" s="26"/>
      <c r="Q3" s="26">
        <f>IF(C3="Editorial",I3,"")</f>
      </c>
      <c r="R3" s="26">
        <f>IF(OR(C3="Technical",C3="General"),I3,"")</f>
        <v>0</v>
      </c>
    </row>
    <row r="4" spans="1:18" ht="23.25">
      <c r="A4" s="26">
        <v>3</v>
      </c>
      <c r="B4" s="26" t="s">
        <v>44</v>
      </c>
      <c r="C4" s="26" t="s">
        <v>39</v>
      </c>
      <c r="D4" s="26">
        <v>1</v>
      </c>
      <c r="E4" s="26">
        <v>1.3</v>
      </c>
      <c r="F4" s="26">
        <v>51</v>
      </c>
      <c r="G4" s="27" t="s">
        <v>45</v>
      </c>
      <c r="H4" s="27"/>
      <c r="I4" s="26"/>
      <c r="J4" s="27"/>
      <c r="K4" s="26"/>
      <c r="L4" s="26"/>
      <c r="M4" s="26"/>
      <c r="N4" s="26"/>
      <c r="O4" s="26"/>
      <c r="P4" s="26"/>
      <c r="Q4" s="26">
        <f>IF(C4="Editorial",I4,"")</f>
        <v>0</v>
      </c>
      <c r="R4" s="26">
        <f>IF(OR(C4="Technical",C4="General"),I4,"")</f>
      </c>
    </row>
    <row r="5" spans="1:18" ht="34.5">
      <c r="A5" s="26">
        <v>4</v>
      </c>
      <c r="B5" s="26" t="s">
        <v>44</v>
      </c>
      <c r="C5" s="26" t="s">
        <v>39</v>
      </c>
      <c r="D5" s="26">
        <v>2</v>
      </c>
      <c r="E5" s="26">
        <v>1.3</v>
      </c>
      <c r="F5" s="26">
        <v>9</v>
      </c>
      <c r="G5" s="27" t="s">
        <v>46</v>
      </c>
      <c r="H5" s="27"/>
      <c r="I5" s="26"/>
      <c r="J5" s="27"/>
      <c r="K5" s="26"/>
      <c r="L5" s="26"/>
      <c r="M5" s="26"/>
      <c r="N5" s="26"/>
      <c r="O5" s="26"/>
      <c r="P5" s="26"/>
      <c r="Q5" s="26">
        <f>IF(C5="Editorial",I5,"")</f>
        <v>0</v>
      </c>
      <c r="R5" s="26">
        <f>IF(OR(C5="Technical",C5="General"),I5,"")</f>
      </c>
    </row>
    <row r="6" spans="1:18" ht="23.25">
      <c r="A6" s="26">
        <v>5</v>
      </c>
      <c r="B6" s="26" t="s">
        <v>44</v>
      </c>
      <c r="C6" s="26" t="s">
        <v>39</v>
      </c>
      <c r="D6" s="26">
        <v>2</v>
      </c>
      <c r="E6" s="26">
        <v>1.3</v>
      </c>
      <c r="F6" s="26">
        <v>20</v>
      </c>
      <c r="G6" s="27" t="s">
        <v>47</v>
      </c>
      <c r="H6" s="27"/>
      <c r="I6" s="26"/>
      <c r="J6" s="27"/>
      <c r="K6" s="26"/>
      <c r="L6" s="26"/>
      <c r="M6" s="26"/>
      <c r="N6" s="26"/>
      <c r="O6" s="26"/>
      <c r="P6" s="26"/>
      <c r="Q6" s="26">
        <f>IF(C6="Editorial",I6,"")</f>
        <v>0</v>
      </c>
      <c r="R6" s="26">
        <f>IF(OR(C6="Technical",C6="General"),I6,"")</f>
      </c>
    </row>
    <row r="7" spans="1:18" ht="66.75">
      <c r="A7" s="26">
        <v>6</v>
      </c>
      <c r="B7" s="26" t="s">
        <v>44</v>
      </c>
      <c r="C7" s="26" t="s">
        <v>40</v>
      </c>
      <c r="D7" s="26">
        <v>2</v>
      </c>
      <c r="E7" s="26">
        <v>1.3</v>
      </c>
      <c r="F7" s="26">
        <v>41</v>
      </c>
      <c r="G7" s="27" t="s">
        <v>48</v>
      </c>
      <c r="H7" s="27"/>
      <c r="I7" s="26"/>
      <c r="J7" s="27"/>
      <c r="K7" s="26"/>
      <c r="L7" s="26"/>
      <c r="M7" s="26"/>
      <c r="N7" s="26"/>
      <c r="O7" s="26"/>
      <c r="P7" s="26"/>
      <c r="Q7" s="26">
        <f>IF(C7="Editorial",I7,"")</f>
      </c>
      <c r="R7" s="26">
        <f>IF(OR(C7="Technical",C7="General"),I7,"")</f>
        <v>0</v>
      </c>
    </row>
    <row r="8" spans="1:18" ht="56.25">
      <c r="A8" s="26">
        <v>7</v>
      </c>
      <c r="B8" s="26" t="s">
        <v>44</v>
      </c>
      <c r="C8" s="26" t="s">
        <v>40</v>
      </c>
      <c r="D8" s="26">
        <v>3</v>
      </c>
      <c r="E8" s="26">
        <v>1</v>
      </c>
      <c r="F8" s="26">
        <v>42</v>
      </c>
      <c r="G8" s="27" t="s">
        <v>49</v>
      </c>
      <c r="H8" s="27"/>
      <c r="I8" s="26"/>
      <c r="J8" s="27"/>
      <c r="K8" s="26"/>
      <c r="L8" s="26"/>
      <c r="M8" s="26"/>
      <c r="N8" s="26"/>
      <c r="O8" s="26"/>
      <c r="P8" s="26"/>
      <c r="Q8" s="26">
        <f>IF(C8="Editorial",I8,"")</f>
      </c>
      <c r="R8" s="26">
        <f>IF(OR(C8="Technical",C8="General"),I8,"")</f>
        <v>0</v>
      </c>
    </row>
    <row r="9" spans="1:18" ht="66.75">
      <c r="A9" s="26">
        <v>8</v>
      </c>
      <c r="B9" s="26" t="s">
        <v>44</v>
      </c>
      <c r="C9" s="26" t="s">
        <v>39</v>
      </c>
      <c r="D9" s="26">
        <v>4</v>
      </c>
      <c r="E9" s="26">
        <v>3</v>
      </c>
      <c r="F9" s="26">
        <v>26</v>
      </c>
      <c r="G9" s="27" t="s">
        <v>50</v>
      </c>
      <c r="H9" s="27"/>
      <c r="I9" s="26"/>
      <c r="J9" s="27"/>
      <c r="K9" s="26"/>
      <c r="L9" s="26"/>
      <c r="M9" s="26"/>
      <c r="N9" s="26"/>
      <c r="O9" s="26"/>
      <c r="P9" s="26"/>
      <c r="Q9" s="26">
        <f>IF(C9="Editorial",I9,"")</f>
        <v>0</v>
      </c>
      <c r="R9" s="26">
        <f>IF(OR(C9="Technical",C9="General"),I9,"")</f>
      </c>
    </row>
    <row r="10" spans="1:18" ht="78">
      <c r="A10" s="26">
        <v>9</v>
      </c>
      <c r="B10" s="26" t="s">
        <v>44</v>
      </c>
      <c r="C10" s="26" t="s">
        <v>39</v>
      </c>
      <c r="D10" s="26">
        <v>4</v>
      </c>
      <c r="E10" s="26">
        <v>3</v>
      </c>
      <c r="F10" s="26">
        <v>6</v>
      </c>
      <c r="G10" s="27" t="s">
        <v>51</v>
      </c>
      <c r="H10" s="27"/>
      <c r="I10" s="26"/>
      <c r="J10" s="27"/>
      <c r="K10" s="26"/>
      <c r="L10" s="26"/>
      <c r="M10" s="26"/>
      <c r="N10" s="26"/>
      <c r="O10" s="26"/>
      <c r="P10" s="26"/>
      <c r="Q10" s="26">
        <f>IF(C10="Editorial",I10,"")</f>
        <v>0</v>
      </c>
      <c r="R10" s="26">
        <f>IF(OR(C10="Technical",C10="General"),I10,"")</f>
      </c>
    </row>
    <row r="11" spans="1:18" ht="56.25">
      <c r="A11" s="26">
        <v>10</v>
      </c>
      <c r="B11" s="26" t="s">
        <v>44</v>
      </c>
      <c r="C11" s="26" t="s">
        <v>39</v>
      </c>
      <c r="D11" s="26">
        <v>5</v>
      </c>
      <c r="E11" s="26">
        <v>3.9</v>
      </c>
      <c r="F11" s="26">
        <v>50</v>
      </c>
      <c r="G11" s="27" t="s">
        <v>52</v>
      </c>
      <c r="H11" s="27"/>
      <c r="I11" s="26"/>
      <c r="J11" s="27"/>
      <c r="K11" s="26"/>
      <c r="L11" s="26"/>
      <c r="M11" s="26"/>
      <c r="N11" s="26"/>
      <c r="O11" s="26"/>
      <c r="P11" s="26"/>
      <c r="Q11" s="26">
        <f>IF(C11="Editorial",I11,"")</f>
        <v>0</v>
      </c>
      <c r="R11" s="26">
        <f>IF(OR(C11="Technical",C11="General"),I11,"")</f>
      </c>
    </row>
    <row r="12" spans="1:18" ht="45">
      <c r="A12" s="26">
        <v>11</v>
      </c>
      <c r="B12" s="26" t="s">
        <v>44</v>
      </c>
      <c r="C12" s="26" t="s">
        <v>39</v>
      </c>
      <c r="D12" s="26">
        <v>6</v>
      </c>
      <c r="E12" s="26">
        <v>3.1</v>
      </c>
      <c r="F12" s="26">
        <v>3</v>
      </c>
      <c r="G12" s="27" t="s">
        <v>53</v>
      </c>
      <c r="H12" s="27"/>
      <c r="I12" s="26"/>
      <c r="J12" s="27"/>
      <c r="K12" s="26"/>
      <c r="L12" s="26"/>
      <c r="M12" s="26"/>
      <c r="N12" s="26"/>
      <c r="O12" s="26"/>
      <c r="P12" s="26"/>
      <c r="Q12" s="26">
        <f>IF(C12="Editorial",I12,"")</f>
        <v>0</v>
      </c>
      <c r="R12" s="26">
        <f>IF(OR(C12="Technical",C12="General"),I12,"")</f>
      </c>
    </row>
    <row r="13" spans="1:18" ht="23.25">
      <c r="A13" s="26">
        <v>12</v>
      </c>
      <c r="B13" s="26" t="s">
        <v>44</v>
      </c>
      <c r="C13" s="26" t="s">
        <v>39</v>
      </c>
      <c r="D13" s="26">
        <v>10</v>
      </c>
      <c r="E13" s="26">
        <v>5.1</v>
      </c>
      <c r="F13" s="26">
        <v>6</v>
      </c>
      <c r="G13" s="27" t="s">
        <v>54</v>
      </c>
      <c r="H13" s="27"/>
      <c r="I13" s="26"/>
      <c r="J13" s="27"/>
      <c r="K13" s="26"/>
      <c r="L13" s="26"/>
      <c r="M13" s="26"/>
      <c r="N13" s="26"/>
      <c r="O13" s="26"/>
      <c r="P13" s="26"/>
      <c r="Q13" s="26">
        <f>IF(C13="Editorial",I13,"")</f>
        <v>0</v>
      </c>
      <c r="R13" s="26">
        <f>IF(OR(C13="Technical",C13="General"),I13,"")</f>
      </c>
    </row>
    <row r="14" spans="1:18" ht="23.25">
      <c r="A14" s="26">
        <v>13</v>
      </c>
      <c r="B14" s="26" t="s">
        <v>44</v>
      </c>
      <c r="C14" s="26" t="s">
        <v>40</v>
      </c>
      <c r="D14" s="26">
        <v>10</v>
      </c>
      <c r="E14" s="26">
        <v>5.1</v>
      </c>
      <c r="F14" s="26">
        <v>54</v>
      </c>
      <c r="G14" s="27" t="s">
        <v>55</v>
      </c>
      <c r="H14" s="27"/>
      <c r="I14" s="26"/>
      <c r="J14" s="27"/>
      <c r="K14" s="26"/>
      <c r="L14" s="26"/>
      <c r="M14" s="26"/>
      <c r="N14" s="26"/>
      <c r="O14" s="26"/>
      <c r="P14" s="26"/>
      <c r="Q14" s="26">
        <f>IF(C14="Editorial",I14,"")</f>
      </c>
      <c r="R14" s="26">
        <f>IF(OR(C14="Technical",C14="General"),I14,"")</f>
        <v>0</v>
      </c>
    </row>
    <row r="15" spans="1:18" ht="23.25">
      <c r="A15" s="26">
        <v>14</v>
      </c>
      <c r="B15" s="26" t="s">
        <v>44</v>
      </c>
      <c r="C15" s="26" t="s">
        <v>40</v>
      </c>
      <c r="D15" s="26">
        <v>12</v>
      </c>
      <c r="E15" s="26">
        <v>5.1</v>
      </c>
      <c r="F15" s="26">
        <v>25</v>
      </c>
      <c r="G15" s="27" t="s">
        <v>56</v>
      </c>
      <c r="H15" s="27"/>
      <c r="I15" s="26"/>
      <c r="J15" s="27"/>
      <c r="K15" s="26"/>
      <c r="L15" s="26"/>
      <c r="M15" s="26"/>
      <c r="N15" s="26"/>
      <c r="O15" s="26"/>
      <c r="P15" s="26"/>
      <c r="Q15" s="26">
        <f>IF(C15="Editorial",I15,"")</f>
      </c>
      <c r="R15" s="26">
        <f>IF(OR(C15="Technical",C15="General"),I15,"")</f>
        <v>0</v>
      </c>
    </row>
    <row r="16" spans="1:18" ht="154.5">
      <c r="A16" s="26">
        <v>15</v>
      </c>
      <c r="B16" s="26" t="s">
        <v>44</v>
      </c>
      <c r="C16" s="26" t="s">
        <v>40</v>
      </c>
      <c r="D16" s="26">
        <v>13</v>
      </c>
      <c r="E16" s="28" t="s">
        <v>57</v>
      </c>
      <c r="F16" s="26">
        <v>24</v>
      </c>
      <c r="G16" s="27" t="s">
        <v>58</v>
      </c>
      <c r="H16" s="27"/>
      <c r="I16" s="26"/>
      <c r="J16" s="27"/>
      <c r="K16" s="26"/>
      <c r="L16" s="26"/>
      <c r="M16" s="26"/>
      <c r="N16" s="26"/>
      <c r="O16" s="26"/>
      <c r="P16" s="26"/>
      <c r="Q16" s="26">
        <f>IF(C16="Editorial",I16,"")</f>
      </c>
      <c r="R16" s="26">
        <f>IF(OR(C16="Technical",C16="General"),I16,"")</f>
        <v>0</v>
      </c>
    </row>
    <row r="17" spans="1:18" ht="12.75">
      <c r="A17" s="26">
        <v>16</v>
      </c>
      <c r="B17" s="26" t="s">
        <v>44</v>
      </c>
      <c r="C17" s="26" t="s">
        <v>40</v>
      </c>
      <c r="D17" s="26">
        <v>15</v>
      </c>
      <c r="E17" s="26" t="s">
        <v>59</v>
      </c>
      <c r="F17" s="26">
        <v>23</v>
      </c>
      <c r="G17" s="29" t="s">
        <v>60</v>
      </c>
      <c r="H17" s="27"/>
      <c r="I17" s="26"/>
      <c r="J17" s="27"/>
      <c r="K17" s="26"/>
      <c r="L17" s="26"/>
      <c r="M17" s="26"/>
      <c r="N17" s="26"/>
      <c r="O17" s="26"/>
      <c r="P17" s="26"/>
      <c r="Q17" s="26">
        <f>IF(C17="Editorial",I17,"")</f>
      </c>
      <c r="R17" s="26">
        <f>IF(OR(C17="Technical",C17="General"),I17,"")</f>
        <v>0</v>
      </c>
    </row>
    <row r="18" spans="1:18" ht="56.25">
      <c r="A18" s="26">
        <v>17</v>
      </c>
      <c r="B18" s="26" t="s">
        <v>44</v>
      </c>
      <c r="C18" s="26" t="s">
        <v>40</v>
      </c>
      <c r="D18" s="26">
        <v>16</v>
      </c>
      <c r="E18" s="26" t="s">
        <v>61</v>
      </c>
      <c r="F18" s="26">
        <v>31</v>
      </c>
      <c r="G18" s="27" t="s">
        <v>62</v>
      </c>
      <c r="H18" s="27"/>
      <c r="I18" s="26"/>
      <c r="J18" s="27"/>
      <c r="K18" s="26"/>
      <c r="L18" s="26"/>
      <c r="M18" s="26"/>
      <c r="N18" s="26"/>
      <c r="O18" s="26"/>
      <c r="P18" s="26"/>
      <c r="Q18" s="26">
        <f>IF(C18="Editorial",I18,"")</f>
      </c>
      <c r="R18" s="26">
        <f>IF(OR(C18="Technical",C18="General"),I18,"")</f>
        <v>0</v>
      </c>
    </row>
    <row r="19" spans="1:18" ht="56.25">
      <c r="A19" s="26">
        <v>18</v>
      </c>
      <c r="B19" s="26" t="s">
        <v>44</v>
      </c>
      <c r="C19" s="26" t="s">
        <v>40</v>
      </c>
      <c r="D19" s="26">
        <v>17</v>
      </c>
      <c r="E19" s="26" t="s">
        <v>63</v>
      </c>
      <c r="F19" s="26">
        <v>36</v>
      </c>
      <c r="G19" s="27" t="s">
        <v>64</v>
      </c>
      <c r="H19" s="27"/>
      <c r="I19" s="26"/>
      <c r="J19" s="27"/>
      <c r="K19" s="26"/>
      <c r="L19" s="26"/>
      <c r="M19" s="26"/>
      <c r="N19" s="26"/>
      <c r="O19" s="26"/>
      <c r="P19" s="26"/>
      <c r="Q19" s="26">
        <f>IF(C19="Editorial",I19,"")</f>
      </c>
      <c r="R19" s="26">
        <f>IF(OR(C19="Technical",C19="General"),I19,"")</f>
        <v>0</v>
      </c>
    </row>
    <row r="20" spans="1:18" ht="34.5">
      <c r="A20" s="26">
        <v>19</v>
      </c>
      <c r="B20" s="26" t="s">
        <v>44</v>
      </c>
      <c r="C20" s="26" t="s">
        <v>39</v>
      </c>
      <c r="D20" s="26">
        <v>18</v>
      </c>
      <c r="E20" s="26">
        <v>6</v>
      </c>
      <c r="F20" s="26">
        <v>1</v>
      </c>
      <c r="G20" s="27" t="s">
        <v>65</v>
      </c>
      <c r="H20" s="27"/>
      <c r="I20" s="26"/>
      <c r="J20" s="27"/>
      <c r="K20" s="26"/>
      <c r="L20" s="26"/>
      <c r="M20" s="26"/>
      <c r="N20" s="26"/>
      <c r="O20" s="26"/>
      <c r="P20" s="26"/>
      <c r="Q20" s="26">
        <f>IF(C20="Editorial",I20,"")</f>
        <v>0</v>
      </c>
      <c r="R20" s="26">
        <f>IF(OR(C20="Technical",C20="General"),I20,"")</f>
      </c>
    </row>
    <row r="21" spans="1:18" ht="12.75">
      <c r="A21" s="26">
        <v>20</v>
      </c>
      <c r="B21" s="26" t="s">
        <v>44</v>
      </c>
      <c r="C21" s="26" t="s">
        <v>40</v>
      </c>
      <c r="D21" s="26">
        <v>18</v>
      </c>
      <c r="E21" s="26">
        <v>6.1</v>
      </c>
      <c r="F21" s="26">
        <v>15</v>
      </c>
      <c r="G21" s="27" t="s">
        <v>66</v>
      </c>
      <c r="H21" s="27"/>
      <c r="I21" s="26"/>
      <c r="J21" s="27"/>
      <c r="K21" s="26"/>
      <c r="L21" s="26"/>
      <c r="M21" s="26"/>
      <c r="N21" s="26"/>
      <c r="O21" s="26"/>
      <c r="P21" s="26"/>
      <c r="Q21" s="26">
        <f>IF(C21="Editorial",I21,"")</f>
      </c>
      <c r="R21" s="26">
        <f>IF(OR(C21="Technical",C21="General"),I21,"")</f>
        <v>0</v>
      </c>
    </row>
    <row r="22" spans="1:18" ht="273.75">
      <c r="A22" s="26">
        <v>21</v>
      </c>
      <c r="B22" s="26" t="s">
        <v>44</v>
      </c>
      <c r="C22" s="26" t="s">
        <v>40</v>
      </c>
      <c r="D22" s="26">
        <v>18</v>
      </c>
      <c r="E22" s="26">
        <v>6.3</v>
      </c>
      <c r="F22" s="26">
        <v>46</v>
      </c>
      <c r="G22" s="27" t="s">
        <v>67</v>
      </c>
      <c r="H22" s="27"/>
      <c r="I22" s="26"/>
      <c r="J22" s="27"/>
      <c r="K22" s="26"/>
      <c r="L22" s="26"/>
      <c r="M22" s="26"/>
      <c r="N22" s="26"/>
      <c r="O22" s="26"/>
      <c r="P22" s="26"/>
      <c r="Q22" s="26">
        <f>IF(C22="Editorial",I22,"")</f>
      </c>
      <c r="R22" s="26">
        <f>IF(OR(C22="Technical",C22="General"),I22,"")</f>
        <v>0</v>
      </c>
    </row>
    <row r="23" spans="1:18" ht="34.5">
      <c r="A23" s="26">
        <v>22</v>
      </c>
      <c r="B23" s="26" t="s">
        <v>44</v>
      </c>
      <c r="C23" s="26" t="s">
        <v>39</v>
      </c>
      <c r="D23" s="26">
        <v>19</v>
      </c>
      <c r="E23" s="26">
        <v>6.4</v>
      </c>
      <c r="F23" s="26">
        <v>32</v>
      </c>
      <c r="G23" s="27" t="s">
        <v>68</v>
      </c>
      <c r="H23" s="27"/>
      <c r="I23" s="26"/>
      <c r="J23" s="27"/>
      <c r="K23" s="26"/>
      <c r="L23" s="26"/>
      <c r="M23" s="26"/>
      <c r="N23" s="26"/>
      <c r="O23" s="26"/>
      <c r="P23" s="26"/>
      <c r="Q23" s="26">
        <f>IF(C23="Editorial",I23,"")</f>
        <v>0</v>
      </c>
      <c r="R23" s="26">
        <f>IF(OR(C23="Technical",C23="General"),I23,"")</f>
      </c>
    </row>
    <row r="24" spans="1:18" ht="56.25">
      <c r="A24" s="26">
        <v>23</v>
      </c>
      <c r="B24" s="26" t="s">
        <v>44</v>
      </c>
      <c r="C24" s="26" t="s">
        <v>40</v>
      </c>
      <c r="D24" s="26">
        <v>20</v>
      </c>
      <c r="E24" s="26" t="s">
        <v>69</v>
      </c>
      <c r="F24" s="26">
        <v>50</v>
      </c>
      <c r="G24" s="27" t="s">
        <v>70</v>
      </c>
      <c r="H24" s="27"/>
      <c r="I24" s="26"/>
      <c r="J24" s="27"/>
      <c r="K24" s="26"/>
      <c r="L24" s="26"/>
      <c r="M24" s="26"/>
      <c r="N24" s="26"/>
      <c r="O24" s="26"/>
      <c r="P24" s="26"/>
      <c r="Q24" s="26">
        <f>IF(C24="Editorial",I24,"")</f>
      </c>
      <c r="R24" s="26">
        <f>IF(OR(C24="Technical",C24="General"),I24,"")</f>
        <v>0</v>
      </c>
    </row>
    <row r="25" spans="1:18" ht="12.75">
      <c r="A25" s="26">
        <v>24</v>
      </c>
      <c r="B25" s="26" t="s">
        <v>44</v>
      </c>
      <c r="C25" s="26" t="s">
        <v>40</v>
      </c>
      <c r="D25" s="26">
        <v>21</v>
      </c>
      <c r="E25" s="26" t="s">
        <v>71</v>
      </c>
      <c r="F25" s="26">
        <v>31</v>
      </c>
      <c r="G25" s="27" t="s">
        <v>72</v>
      </c>
      <c r="H25" s="27"/>
      <c r="I25" s="26"/>
      <c r="J25" s="27"/>
      <c r="K25" s="26"/>
      <c r="L25" s="26"/>
      <c r="M25" s="26"/>
      <c r="N25" s="26"/>
      <c r="O25" s="26"/>
      <c r="P25" s="26"/>
      <c r="Q25" s="26">
        <f>IF(C25="Editorial",I25,"")</f>
      </c>
      <c r="R25" s="26">
        <f>IF(OR(C25="Technical",C25="General"),I25,"")</f>
        <v>0</v>
      </c>
    </row>
    <row r="26" spans="1:18" ht="34.5">
      <c r="A26" s="26">
        <v>25</v>
      </c>
      <c r="B26" s="26" t="s">
        <v>44</v>
      </c>
      <c r="C26" s="26" t="s">
        <v>40</v>
      </c>
      <c r="D26" s="26">
        <v>23</v>
      </c>
      <c r="E26" s="26">
        <v>8.2</v>
      </c>
      <c r="F26" s="26">
        <v>4</v>
      </c>
      <c r="G26" s="27" t="s">
        <v>73</v>
      </c>
      <c r="H26" s="27"/>
      <c r="I26" s="26"/>
      <c r="J26" s="27"/>
      <c r="K26" s="26"/>
      <c r="L26" s="26"/>
      <c r="M26" s="26"/>
      <c r="N26" s="26"/>
      <c r="O26" s="26"/>
      <c r="P26" s="26"/>
      <c r="Q26" s="26">
        <f>IF(C26="Editorial",I26,"")</f>
      </c>
      <c r="R26" s="26">
        <f>IF(OR(C26="Technical",C26="General"),I26,"")</f>
        <v>0</v>
      </c>
    </row>
    <row r="27" spans="1:18" ht="198">
      <c r="A27" s="26">
        <v>26</v>
      </c>
      <c r="B27" s="26" t="s">
        <v>44</v>
      </c>
      <c r="C27" s="26" t="s">
        <v>40</v>
      </c>
      <c r="D27" s="26">
        <v>32</v>
      </c>
      <c r="E27" s="26" t="s">
        <v>74</v>
      </c>
      <c r="F27" s="26">
        <v>48</v>
      </c>
      <c r="G27" s="27" t="s">
        <v>75</v>
      </c>
      <c r="H27" s="27"/>
      <c r="I27" s="26"/>
      <c r="J27" s="27"/>
      <c r="K27" s="26"/>
      <c r="L27" s="26"/>
      <c r="M27" s="26"/>
      <c r="N27" s="26"/>
      <c r="O27" s="26"/>
      <c r="P27" s="26"/>
      <c r="Q27" s="26">
        <f>IF(C27="Editorial",I27,"")</f>
      </c>
      <c r="R27" s="26">
        <f>IF(OR(C27="Technical",C27="General"),I27,"")</f>
        <v>0</v>
      </c>
    </row>
    <row r="28" spans="1:18" ht="23.25">
      <c r="A28" s="26">
        <v>27</v>
      </c>
      <c r="B28" s="26" t="s">
        <v>44</v>
      </c>
      <c r="C28" s="26" t="s">
        <v>39</v>
      </c>
      <c r="D28" s="26">
        <v>41</v>
      </c>
      <c r="E28" s="26" t="s">
        <v>76</v>
      </c>
      <c r="F28" s="26">
        <v>27</v>
      </c>
      <c r="G28" s="27" t="s">
        <v>77</v>
      </c>
      <c r="H28" s="27"/>
      <c r="I28" s="26"/>
      <c r="J28" s="27"/>
      <c r="K28" s="26"/>
      <c r="L28" s="26"/>
      <c r="M28" s="26"/>
      <c r="N28" s="26"/>
      <c r="O28" s="26"/>
      <c r="P28" s="26"/>
      <c r="Q28" s="26">
        <f>IF(C28="Editorial",I28,"")</f>
        <v>0</v>
      </c>
      <c r="R28" s="26">
        <f>IF(OR(C28="Technical",C28="General"),I28,"")</f>
      </c>
    </row>
    <row r="29" spans="1:18" ht="12.75">
      <c r="A29" s="26">
        <v>28</v>
      </c>
      <c r="B29" s="26" t="s">
        <v>44</v>
      </c>
      <c r="C29" s="26" t="s">
        <v>40</v>
      </c>
      <c r="D29" s="26">
        <v>42</v>
      </c>
      <c r="E29" s="26" t="s">
        <v>78</v>
      </c>
      <c r="F29" s="26">
        <v>40</v>
      </c>
      <c r="G29" s="27" t="s">
        <v>79</v>
      </c>
      <c r="H29" s="27"/>
      <c r="I29" s="26"/>
      <c r="J29" s="27"/>
      <c r="K29" s="26"/>
      <c r="L29" s="26"/>
      <c r="M29" s="26"/>
      <c r="N29" s="26"/>
      <c r="O29" s="26"/>
      <c r="P29" s="26"/>
      <c r="Q29" s="26">
        <f>IF(C29="Editorial",I29,"")</f>
      </c>
      <c r="R29" s="26">
        <f>IF(OR(C29="Technical",C29="General"),I29,"")</f>
        <v>0</v>
      </c>
    </row>
    <row r="30" spans="1:18" ht="12.75">
      <c r="A30" s="26">
        <v>29</v>
      </c>
      <c r="B30" s="26"/>
      <c r="C30" s="26"/>
      <c r="D30" s="26"/>
      <c r="E30" s="26"/>
      <c r="F30" s="26"/>
      <c r="G30" s="27"/>
      <c r="H30" s="27"/>
      <c r="I30" s="26"/>
      <c r="J30" s="27"/>
      <c r="K30" s="26"/>
      <c r="L30" s="26"/>
      <c r="M30" s="26"/>
      <c r="N30" s="26"/>
      <c r="O30" s="26"/>
      <c r="P30" s="26"/>
      <c r="Q30" s="26">
        <f>IF(C30="Editorial",I30,"")</f>
      </c>
      <c r="R30" s="26">
        <f>IF(OR(C30="Technical",C30="General"),I30,"")</f>
      </c>
    </row>
    <row r="31" spans="1:18" ht="12.75">
      <c r="A31" s="26">
        <v>30</v>
      </c>
      <c r="B31" s="26"/>
      <c r="C31" s="26"/>
      <c r="D31" s="26"/>
      <c r="E31" s="26"/>
      <c r="F31" s="26"/>
      <c r="G31" s="27"/>
      <c r="H31" s="27"/>
      <c r="I31" s="26"/>
      <c r="J31" s="27"/>
      <c r="K31" s="26"/>
      <c r="L31" s="26"/>
      <c r="M31" s="26"/>
      <c r="N31" s="26"/>
      <c r="O31" s="26"/>
      <c r="P31" s="26"/>
      <c r="Q31" s="26">
        <f>IF(C31="Editorial",I31,"")</f>
      </c>
      <c r="R31" s="26">
        <f>IF(OR(C31="Technical",C31="General"),I31,"")</f>
      </c>
    </row>
    <row r="32" spans="1:18" ht="12.75">
      <c r="A32" s="26">
        <v>31</v>
      </c>
      <c r="B32" s="26"/>
      <c r="C32" s="26"/>
      <c r="D32" s="26"/>
      <c r="E32" s="26"/>
      <c r="F32" s="26"/>
      <c r="G32" s="27"/>
      <c r="H32" s="27"/>
      <c r="I32" s="26"/>
      <c r="J32" s="27"/>
      <c r="K32" s="26"/>
      <c r="L32" s="26"/>
      <c r="M32" s="26"/>
      <c r="N32" s="26"/>
      <c r="O32" s="26"/>
      <c r="P32" s="26"/>
      <c r="Q32" s="26">
        <f>IF(C32="Editorial",I32,"")</f>
      </c>
      <c r="R32" s="26">
        <f>IF(OR(C32="Technical",C32="General"),I32,"")</f>
      </c>
    </row>
    <row r="33" spans="1:18" ht="12.75">
      <c r="A33" s="26">
        <v>32</v>
      </c>
      <c r="B33" s="26"/>
      <c r="C33" s="26"/>
      <c r="D33" s="26"/>
      <c r="E33" s="26"/>
      <c r="F33" s="26"/>
      <c r="G33" s="27"/>
      <c r="H33" s="27"/>
      <c r="I33" s="26"/>
      <c r="J33" s="27"/>
      <c r="K33" s="26"/>
      <c r="L33" s="26"/>
      <c r="M33" s="26"/>
      <c r="N33" s="26"/>
      <c r="O33" s="26"/>
      <c r="P33" s="26"/>
      <c r="Q33" s="26">
        <f>IF(C33="Editorial",I33,"")</f>
      </c>
      <c r="R33" s="26">
        <f>IF(OR(C33="Technical",C33="General"),I33,"")</f>
      </c>
    </row>
    <row r="34" spans="1:18" ht="12.75">
      <c r="A34" s="26">
        <v>33</v>
      </c>
      <c r="B34" s="26"/>
      <c r="C34" s="26"/>
      <c r="D34" s="26"/>
      <c r="E34" s="26"/>
      <c r="F34" s="26"/>
      <c r="G34" s="27"/>
      <c r="H34" s="27"/>
      <c r="I34" s="26"/>
      <c r="J34" s="27"/>
      <c r="K34" s="26"/>
      <c r="L34" s="26"/>
      <c r="M34" s="26"/>
      <c r="N34" s="26"/>
      <c r="O34" s="26"/>
      <c r="P34" s="26"/>
      <c r="Q34" s="26">
        <f>IF(C34="Editorial",I34,"")</f>
      </c>
      <c r="R34" s="26">
        <f>IF(OR(C34="Technical",C34="General"),I34,"")</f>
      </c>
    </row>
    <row r="35" spans="1:18" ht="12.75">
      <c r="A35" s="26">
        <v>34</v>
      </c>
      <c r="B35" s="26"/>
      <c r="C35" s="26"/>
      <c r="D35" s="26"/>
      <c r="E35" s="26"/>
      <c r="F35" s="26"/>
      <c r="G35" s="27"/>
      <c r="H35" s="27"/>
      <c r="I35" s="26"/>
      <c r="J35" s="27"/>
      <c r="K35" s="26"/>
      <c r="L35" s="26"/>
      <c r="M35" s="26"/>
      <c r="N35" s="26"/>
      <c r="O35" s="26"/>
      <c r="P35" s="26"/>
      <c r="Q35" s="26">
        <f>IF(C35="Editorial",I35,"")</f>
      </c>
      <c r="R35" s="26">
        <f>IF(OR(C35="Technical",C35="General"),I35,"")</f>
      </c>
    </row>
    <row r="36" spans="1:18" ht="12.75">
      <c r="A36" s="26">
        <v>35</v>
      </c>
      <c r="B36" s="26"/>
      <c r="C36" s="26"/>
      <c r="D36" s="26"/>
      <c r="E36" s="26"/>
      <c r="F36" s="26"/>
      <c r="G36" s="27"/>
      <c r="H36" s="27"/>
      <c r="I36" s="26"/>
      <c r="J36" s="27"/>
      <c r="K36" s="26"/>
      <c r="L36" s="26"/>
      <c r="M36" s="26"/>
      <c r="N36" s="26"/>
      <c r="O36" s="26"/>
      <c r="P36" s="26"/>
      <c r="Q36" s="26">
        <f>IF(C36="Editorial",I36,"")</f>
      </c>
      <c r="R36" s="26">
        <f>IF(OR(C36="Technical",C36="General"),I36,"")</f>
      </c>
    </row>
    <row r="37" spans="1:18" ht="12.75">
      <c r="A37" s="26">
        <v>36</v>
      </c>
      <c r="B37" s="26"/>
      <c r="C37" s="26"/>
      <c r="D37" s="26"/>
      <c r="E37" s="26"/>
      <c r="F37" s="26"/>
      <c r="G37" s="27"/>
      <c r="H37" s="27"/>
      <c r="I37" s="26"/>
      <c r="J37" s="27"/>
      <c r="K37" s="26"/>
      <c r="L37" s="26"/>
      <c r="M37" s="26"/>
      <c r="N37" s="26"/>
      <c r="O37" s="26"/>
      <c r="P37" s="26"/>
      <c r="Q37" s="26">
        <f>IF(C37="Editorial",I37,"")</f>
      </c>
      <c r="R37" s="26">
        <f>IF(OR(C37="Technical",C37="General"),I37,"")</f>
      </c>
    </row>
    <row r="38" spans="1:18" ht="12.75">
      <c r="A38" s="26">
        <v>37</v>
      </c>
      <c r="B38" s="26"/>
      <c r="C38" s="26"/>
      <c r="D38" s="26"/>
      <c r="E38" s="26"/>
      <c r="F38" s="26"/>
      <c r="G38" s="27"/>
      <c r="H38" s="27"/>
      <c r="I38" s="26"/>
      <c r="J38" s="27"/>
      <c r="K38" s="26"/>
      <c r="L38" s="26"/>
      <c r="M38" s="26"/>
      <c r="N38" s="26"/>
      <c r="O38" s="26"/>
      <c r="P38" s="26"/>
      <c r="Q38" s="26">
        <f>IF(C38="Editorial",I38,"")</f>
      </c>
      <c r="R38" s="26">
        <f>IF(OR(C38="Technical",C38="General"),I38,"")</f>
      </c>
    </row>
    <row r="39" spans="1:18" ht="12.75">
      <c r="A39" s="26">
        <v>38</v>
      </c>
      <c r="B39" s="26"/>
      <c r="C39" s="26"/>
      <c r="D39" s="26"/>
      <c r="E39" s="26"/>
      <c r="F39" s="26"/>
      <c r="G39" s="27"/>
      <c r="H39" s="27"/>
      <c r="I39" s="26"/>
      <c r="J39" s="27"/>
      <c r="K39" s="26"/>
      <c r="L39" s="26"/>
      <c r="M39" s="26"/>
      <c r="N39" s="26"/>
      <c r="O39" s="26"/>
      <c r="P39" s="26"/>
      <c r="Q39" s="26">
        <f>IF(C39="Editorial",I39,"")</f>
      </c>
      <c r="R39" s="26">
        <f>IF(OR(C39="Technical",C39="General"),I39,"")</f>
      </c>
    </row>
    <row r="40" spans="1:18" ht="12.75">
      <c r="A40" s="26">
        <v>39</v>
      </c>
      <c r="B40" s="26"/>
      <c r="C40" s="26"/>
      <c r="D40" s="26"/>
      <c r="E40" s="26"/>
      <c r="F40" s="26"/>
      <c r="G40" s="27"/>
      <c r="H40" s="27"/>
      <c r="I40" s="26"/>
      <c r="J40" s="27"/>
      <c r="K40" s="26"/>
      <c r="L40" s="26"/>
      <c r="M40" s="26"/>
      <c r="N40" s="26"/>
      <c r="O40" s="26"/>
      <c r="P40" s="26"/>
      <c r="Q40" s="26">
        <f>IF(C40="Editorial",I40,"")</f>
      </c>
      <c r="R40" s="26">
        <f>IF(OR(C40="Technical",C40="General"),I40,"")</f>
      </c>
    </row>
    <row r="41" spans="1:18" ht="12.75">
      <c r="A41" s="26">
        <v>40</v>
      </c>
      <c r="B41" s="26"/>
      <c r="C41" s="26"/>
      <c r="D41" s="26"/>
      <c r="E41" s="26"/>
      <c r="F41" s="26"/>
      <c r="G41" s="27"/>
      <c r="H41" s="27"/>
      <c r="I41" s="26"/>
      <c r="J41" s="27"/>
      <c r="K41" s="26"/>
      <c r="L41" s="26"/>
      <c r="M41" s="26"/>
      <c r="N41" s="26"/>
      <c r="O41" s="26"/>
      <c r="P41" s="26"/>
      <c r="Q41" s="26">
        <f>IF(C41="Editorial",I41,"")</f>
      </c>
      <c r="R41" s="26">
        <f>IF(OR(C41="Technical",C41="General"),I41,"")</f>
      </c>
    </row>
    <row r="42" spans="1:18" ht="12.75">
      <c r="A42" s="26">
        <v>41</v>
      </c>
      <c r="B42" s="26"/>
      <c r="C42" s="26"/>
      <c r="D42" s="26"/>
      <c r="E42" s="26"/>
      <c r="F42" s="26"/>
      <c r="G42" s="27"/>
      <c r="H42" s="27"/>
      <c r="I42" s="26"/>
      <c r="J42" s="27"/>
      <c r="K42" s="26"/>
      <c r="L42" s="26"/>
      <c r="M42" s="26"/>
      <c r="N42" s="26"/>
      <c r="O42" s="26"/>
      <c r="P42" s="26"/>
      <c r="Q42" s="26">
        <f>IF(C42="Editorial",I42,"")</f>
      </c>
      <c r="R42" s="26">
        <f>IF(OR(C42="Technical",C42="General"),I42,"")</f>
      </c>
    </row>
    <row r="43" spans="1:18" ht="12.75">
      <c r="A43" s="26">
        <v>42</v>
      </c>
      <c r="B43" s="26"/>
      <c r="C43" s="26"/>
      <c r="D43" s="26"/>
      <c r="E43" s="26"/>
      <c r="F43" s="26"/>
      <c r="G43" s="27"/>
      <c r="H43" s="27"/>
      <c r="I43" s="26"/>
      <c r="J43" s="27"/>
      <c r="K43" s="26"/>
      <c r="L43" s="26"/>
      <c r="M43" s="26"/>
      <c r="N43" s="26"/>
      <c r="O43" s="26"/>
      <c r="P43" s="26"/>
      <c r="Q43" s="26">
        <f>IF(C43="Editorial",I43,"")</f>
      </c>
      <c r="R43" s="26">
        <f>IF(OR(C43="Technical",C43="General"),I43,"")</f>
      </c>
    </row>
    <row r="44" spans="1:18" ht="12.75">
      <c r="A44" s="26">
        <v>43</v>
      </c>
      <c r="B44" s="26"/>
      <c r="C44" s="26"/>
      <c r="D44" s="26"/>
      <c r="E44" s="26"/>
      <c r="F44" s="26"/>
      <c r="G44" s="27"/>
      <c r="H44" s="27"/>
      <c r="I44" s="26"/>
      <c r="J44" s="27"/>
      <c r="K44" s="26"/>
      <c r="L44" s="26"/>
      <c r="M44" s="26"/>
      <c r="N44" s="26"/>
      <c r="O44" s="26"/>
      <c r="P44" s="26"/>
      <c r="Q44" s="26">
        <f>IF(C44="Editorial",I44,"")</f>
      </c>
      <c r="R44" s="26">
        <f>IF(OR(C44="Technical",C44="General"),I44,"")</f>
      </c>
    </row>
    <row r="45" spans="1:18" ht="12.75">
      <c r="A45" s="26">
        <v>44</v>
      </c>
      <c r="B45" s="26"/>
      <c r="C45" s="26"/>
      <c r="D45" s="26"/>
      <c r="E45" s="26"/>
      <c r="F45" s="26"/>
      <c r="G45" s="27"/>
      <c r="H45" s="27"/>
      <c r="I45" s="26"/>
      <c r="J45" s="27"/>
      <c r="K45" s="26"/>
      <c r="L45" s="26"/>
      <c r="M45" s="26"/>
      <c r="N45" s="26"/>
      <c r="O45" s="26"/>
      <c r="P45" s="26"/>
      <c r="Q45" s="26">
        <f>IF(C45="Editorial",I45,"")</f>
      </c>
      <c r="R45" s="26">
        <f>IF(OR(C45="Technical",C45="General"),I45,"")</f>
      </c>
    </row>
    <row r="46" spans="1:18" ht="12.75">
      <c r="A46" s="26">
        <v>45</v>
      </c>
      <c r="B46" s="26"/>
      <c r="C46" s="26"/>
      <c r="D46" s="26"/>
      <c r="E46" s="26"/>
      <c r="F46" s="26"/>
      <c r="G46" s="27"/>
      <c r="H46" s="27"/>
      <c r="I46" s="26"/>
      <c r="J46" s="27"/>
      <c r="K46" s="26"/>
      <c r="L46" s="26"/>
      <c r="M46" s="26"/>
      <c r="N46" s="26"/>
      <c r="O46" s="26"/>
      <c r="P46" s="26"/>
      <c r="Q46" s="26">
        <f>IF(C46="Editorial",I46,"")</f>
      </c>
      <c r="R46" s="26">
        <f>IF(OR(C46="Technical",C46="General"),I46,"")</f>
      </c>
    </row>
    <row r="47" spans="1:18" ht="12.75">
      <c r="A47" s="26">
        <v>46</v>
      </c>
      <c r="B47" s="26"/>
      <c r="C47" s="26"/>
      <c r="D47" s="26"/>
      <c r="E47" s="26"/>
      <c r="F47" s="26"/>
      <c r="G47" s="27"/>
      <c r="H47" s="27"/>
      <c r="I47" s="26"/>
      <c r="J47" s="27"/>
      <c r="K47" s="26"/>
      <c r="L47" s="26"/>
      <c r="M47" s="26"/>
      <c r="N47" s="26"/>
      <c r="O47" s="26"/>
      <c r="P47" s="26"/>
      <c r="Q47" s="26">
        <f>IF(C47="Editorial",I47,"")</f>
      </c>
      <c r="R47" s="26">
        <f>IF(OR(C47="Technical",C47="General"),I47,"")</f>
      </c>
    </row>
    <row r="48" spans="1:18" ht="12.75">
      <c r="A48" s="26">
        <v>47</v>
      </c>
      <c r="B48" s="26"/>
      <c r="C48" s="26"/>
      <c r="D48" s="26"/>
      <c r="E48" s="26"/>
      <c r="F48" s="26"/>
      <c r="G48" s="27"/>
      <c r="H48" s="27"/>
      <c r="I48" s="26"/>
      <c r="J48" s="27"/>
      <c r="K48" s="26"/>
      <c r="L48" s="26"/>
      <c r="M48" s="26"/>
      <c r="N48" s="26"/>
      <c r="O48" s="26"/>
      <c r="P48" s="26"/>
      <c r="Q48" s="26">
        <f>IF(C48="Editorial",I48,"")</f>
      </c>
      <c r="R48" s="26">
        <f>IF(OR(C48="Technical",C48="General"),I48,"")</f>
      </c>
    </row>
    <row r="49" spans="1:18" ht="12.75">
      <c r="A49" s="26">
        <v>48</v>
      </c>
      <c r="B49" s="26"/>
      <c r="C49" s="26"/>
      <c r="D49" s="26"/>
      <c r="E49" s="26"/>
      <c r="F49" s="26"/>
      <c r="G49" s="27"/>
      <c r="H49" s="27"/>
      <c r="I49" s="26"/>
      <c r="J49" s="27"/>
      <c r="K49" s="26"/>
      <c r="L49" s="26"/>
      <c r="M49" s="26"/>
      <c r="N49" s="26"/>
      <c r="O49" s="26"/>
      <c r="P49" s="26"/>
      <c r="Q49" s="26">
        <f>IF(C49="Editorial",I49,"")</f>
      </c>
      <c r="R49" s="26">
        <f>IF(OR(C49="Technical",C49="General"),I49,"")</f>
      </c>
    </row>
    <row r="50" spans="1:18" ht="12.75">
      <c r="A50" s="26">
        <v>49</v>
      </c>
      <c r="B50" s="26"/>
      <c r="C50" s="26"/>
      <c r="D50" s="26"/>
      <c r="E50" s="26"/>
      <c r="F50" s="26"/>
      <c r="G50" s="27"/>
      <c r="H50" s="27"/>
      <c r="I50" s="26"/>
      <c r="J50" s="27"/>
      <c r="K50" s="26"/>
      <c r="L50" s="26"/>
      <c r="M50" s="26"/>
      <c r="N50" s="26"/>
      <c r="O50" s="26"/>
      <c r="P50" s="26"/>
      <c r="Q50" s="26">
        <f>IF(C50="Editorial",I50,"")</f>
      </c>
      <c r="R50" s="26">
        <f>IF(OR(C50="Technical",C50="General"),I50,"")</f>
      </c>
    </row>
    <row r="51" spans="1:18" ht="12.75">
      <c r="A51" s="26">
        <v>50</v>
      </c>
      <c r="B51" s="26"/>
      <c r="C51" s="26"/>
      <c r="D51" s="26"/>
      <c r="E51" s="26"/>
      <c r="F51" s="26"/>
      <c r="G51" s="27"/>
      <c r="H51" s="27"/>
      <c r="I51" s="26"/>
      <c r="J51" s="27"/>
      <c r="K51" s="26"/>
      <c r="L51" s="26"/>
      <c r="M51" s="26"/>
      <c r="N51" s="26"/>
      <c r="O51" s="26"/>
      <c r="P51" s="26"/>
      <c r="Q51" s="26">
        <f>IF(C51="Editorial",I51,"")</f>
      </c>
      <c r="R51" s="26">
        <f>IF(OR(C51="Technical",C51="General"),I51,"")</f>
      </c>
    </row>
    <row r="52" spans="1:18" ht="12.75">
      <c r="A52" s="26">
        <v>51</v>
      </c>
      <c r="B52" s="26"/>
      <c r="C52" s="26"/>
      <c r="D52" s="26"/>
      <c r="E52" s="26"/>
      <c r="F52" s="26"/>
      <c r="G52" s="27"/>
      <c r="H52" s="27"/>
      <c r="I52" s="26"/>
      <c r="J52" s="27"/>
      <c r="K52" s="26"/>
      <c r="L52" s="26"/>
      <c r="M52" s="26"/>
      <c r="N52" s="26"/>
      <c r="O52" s="26"/>
      <c r="P52" s="26"/>
      <c r="Q52" s="26">
        <f>IF(C52="Editorial",I52,"")</f>
      </c>
      <c r="R52" s="26">
        <f>IF(OR(C52="Technical",C52="General"),I52,"")</f>
      </c>
    </row>
    <row r="53" spans="1:18" ht="12.75">
      <c r="A53" s="26">
        <v>52</v>
      </c>
      <c r="B53" s="26"/>
      <c r="C53" s="26"/>
      <c r="D53" s="26"/>
      <c r="E53" s="26"/>
      <c r="F53" s="26"/>
      <c r="G53" s="27"/>
      <c r="H53" s="27"/>
      <c r="I53" s="26"/>
      <c r="J53" s="27"/>
      <c r="K53" s="26"/>
      <c r="L53" s="26"/>
      <c r="M53" s="26"/>
      <c r="N53" s="26"/>
      <c r="O53" s="26"/>
      <c r="P53" s="26"/>
      <c r="Q53" s="26">
        <f>IF(C53="Editorial",I53,"")</f>
      </c>
      <c r="R53" s="26">
        <f>IF(OR(C53="Technical",C53="General"),I53,"")</f>
      </c>
    </row>
    <row r="54" spans="1:18" ht="12.75">
      <c r="A54" s="26">
        <v>53</v>
      </c>
      <c r="B54" s="26"/>
      <c r="C54" s="26"/>
      <c r="D54" s="26"/>
      <c r="E54" s="26"/>
      <c r="F54" s="26"/>
      <c r="G54" s="27"/>
      <c r="H54" s="27"/>
      <c r="I54" s="26"/>
      <c r="J54" s="27"/>
      <c r="K54" s="26"/>
      <c r="L54" s="26"/>
      <c r="M54" s="26"/>
      <c r="N54" s="26"/>
      <c r="O54" s="26"/>
      <c r="P54" s="26"/>
      <c r="Q54" s="26">
        <f>IF(C54="Editorial",I54,"")</f>
      </c>
      <c r="R54" s="26">
        <f>IF(OR(C54="Technical",C54="General"),I54,"")</f>
      </c>
    </row>
    <row r="55" spans="1:18" ht="12.75">
      <c r="A55" s="26">
        <v>54</v>
      </c>
      <c r="B55" s="26"/>
      <c r="C55" s="26"/>
      <c r="D55" s="26"/>
      <c r="E55" s="26"/>
      <c r="F55" s="26"/>
      <c r="G55" s="27"/>
      <c r="H55" s="27"/>
      <c r="I55" s="26"/>
      <c r="J55" s="27"/>
      <c r="K55" s="26"/>
      <c r="L55" s="26"/>
      <c r="M55" s="26"/>
      <c r="N55" s="26"/>
      <c r="O55" s="26"/>
      <c r="P55" s="26"/>
      <c r="Q55" s="26">
        <f>IF(C55="Editorial",I55,"")</f>
      </c>
      <c r="R55" s="26">
        <f>IF(OR(C55="Technical",C55="General"),I55,"")</f>
      </c>
    </row>
    <row r="56" spans="1:18" ht="12.75">
      <c r="A56" s="26">
        <v>55</v>
      </c>
      <c r="B56" s="26"/>
      <c r="C56" s="26"/>
      <c r="D56" s="26"/>
      <c r="E56" s="26"/>
      <c r="F56" s="26"/>
      <c r="G56" s="27"/>
      <c r="H56" s="27"/>
      <c r="I56" s="26"/>
      <c r="J56" s="27"/>
      <c r="K56" s="26"/>
      <c r="L56" s="26"/>
      <c r="M56" s="26"/>
      <c r="N56" s="26"/>
      <c r="O56" s="26"/>
      <c r="P56" s="26"/>
      <c r="Q56" s="26">
        <f>IF(C56="Editorial",I56,"")</f>
      </c>
      <c r="R56" s="26">
        <f>IF(OR(C56="Technical",C56="General"),I56,"")</f>
      </c>
    </row>
    <row r="57" spans="1:18" ht="12.75">
      <c r="A57" s="26">
        <v>56</v>
      </c>
      <c r="B57" s="26"/>
      <c r="C57" s="26"/>
      <c r="D57" s="26"/>
      <c r="E57" s="26"/>
      <c r="F57" s="26"/>
      <c r="G57" s="27"/>
      <c r="H57" s="27"/>
      <c r="I57" s="26"/>
      <c r="J57" s="27"/>
      <c r="K57" s="26"/>
      <c r="L57" s="26"/>
      <c r="M57" s="26"/>
      <c r="N57" s="26"/>
      <c r="O57" s="26"/>
      <c r="P57" s="26"/>
      <c r="Q57" s="26">
        <f>IF(C57="Editorial",I57,"")</f>
      </c>
      <c r="R57" s="26">
        <f>IF(OR(C57="Technical",C57="General"),I57,"")</f>
      </c>
    </row>
    <row r="58" spans="1:18" ht="12.75">
      <c r="A58" s="26">
        <v>57</v>
      </c>
      <c r="B58" s="26"/>
      <c r="C58" s="26"/>
      <c r="D58" s="26"/>
      <c r="E58" s="26"/>
      <c r="F58" s="26"/>
      <c r="G58" s="27"/>
      <c r="H58" s="27"/>
      <c r="I58" s="26"/>
      <c r="J58" s="27"/>
      <c r="K58" s="26"/>
      <c r="L58" s="26"/>
      <c r="M58" s="26"/>
      <c r="N58" s="26"/>
      <c r="O58" s="26"/>
      <c r="P58" s="26"/>
      <c r="Q58" s="26">
        <f>IF(C58="Editorial",I58,"")</f>
      </c>
      <c r="R58" s="26">
        <f>IF(OR(C58="Technical",C58="General"),I58,"")</f>
      </c>
    </row>
    <row r="59" spans="1:18" ht="12.75">
      <c r="A59" s="26">
        <v>58</v>
      </c>
      <c r="B59" s="26"/>
      <c r="C59" s="26"/>
      <c r="D59" s="26"/>
      <c r="E59" s="26"/>
      <c r="F59" s="26"/>
      <c r="G59" s="27"/>
      <c r="H59" s="27"/>
      <c r="I59" s="26"/>
      <c r="J59" s="27"/>
      <c r="K59" s="26"/>
      <c r="L59" s="26"/>
      <c r="M59" s="26"/>
      <c r="N59" s="26"/>
      <c r="O59" s="26"/>
      <c r="P59" s="26"/>
      <c r="Q59" s="26">
        <f>IF(C59="Editorial",I59,"")</f>
      </c>
      <c r="R59" s="26">
        <f>IF(OR(C59="Technical",C59="General"),I59,"")</f>
      </c>
    </row>
    <row r="60" spans="1:18" ht="12.75">
      <c r="A60" s="26">
        <v>59</v>
      </c>
      <c r="B60" s="26"/>
      <c r="C60" s="26"/>
      <c r="D60" s="26"/>
      <c r="E60" s="26"/>
      <c r="F60" s="26"/>
      <c r="G60" s="27"/>
      <c r="H60" s="27"/>
      <c r="I60" s="26"/>
      <c r="J60" s="27"/>
      <c r="K60" s="26"/>
      <c r="L60" s="26"/>
      <c r="M60" s="26"/>
      <c r="N60" s="26"/>
      <c r="O60" s="26"/>
      <c r="P60" s="26"/>
      <c r="Q60" s="26">
        <f>IF(C60="Editorial",I60,"")</f>
      </c>
      <c r="R60" s="26">
        <f>IF(OR(C60="Technical",C60="General"),I60,"")</f>
      </c>
    </row>
    <row r="61" spans="1:18" ht="12.75">
      <c r="A61" s="26">
        <v>60</v>
      </c>
      <c r="B61" s="26"/>
      <c r="C61" s="26"/>
      <c r="D61" s="26"/>
      <c r="E61" s="26"/>
      <c r="F61" s="26"/>
      <c r="G61" s="27"/>
      <c r="H61" s="27"/>
      <c r="I61" s="26"/>
      <c r="J61" s="27"/>
      <c r="K61" s="26"/>
      <c r="L61" s="26"/>
      <c r="M61" s="26"/>
      <c r="N61" s="26"/>
      <c r="O61" s="26"/>
      <c r="P61" s="26"/>
      <c r="Q61" s="26">
        <f>IF(C61="Editorial",I61,"")</f>
      </c>
      <c r="R61" s="26">
        <f>IF(OR(C61="Technical",C61="General"),I61,"")</f>
      </c>
    </row>
    <row r="62" spans="1:18" ht="12.75">
      <c r="A62" s="26">
        <v>61</v>
      </c>
      <c r="B62" s="26"/>
      <c r="C62" s="26"/>
      <c r="D62" s="26"/>
      <c r="E62" s="26"/>
      <c r="F62" s="26"/>
      <c r="G62" s="27"/>
      <c r="H62" s="27"/>
      <c r="I62" s="26"/>
      <c r="J62" s="27"/>
      <c r="K62" s="26"/>
      <c r="L62" s="26"/>
      <c r="M62" s="26"/>
      <c r="N62" s="26"/>
      <c r="O62" s="26"/>
      <c r="P62" s="26"/>
      <c r="Q62" s="26">
        <f>IF(C62="Editorial",I62,"")</f>
      </c>
      <c r="R62" s="26">
        <f>IF(OR(C62="Technical",C62="General"),I62,"")</f>
      </c>
    </row>
    <row r="63" spans="1:18" ht="12.75">
      <c r="A63" s="26">
        <v>62</v>
      </c>
      <c r="B63" s="26"/>
      <c r="C63" s="26"/>
      <c r="D63" s="26"/>
      <c r="E63" s="26"/>
      <c r="F63" s="26"/>
      <c r="G63" s="27"/>
      <c r="H63" s="27"/>
      <c r="I63" s="26"/>
      <c r="J63" s="27"/>
      <c r="K63" s="26"/>
      <c r="L63" s="26"/>
      <c r="M63" s="26"/>
      <c r="N63" s="26"/>
      <c r="O63" s="26"/>
      <c r="P63" s="26"/>
      <c r="Q63" s="26">
        <f>IF(C63="Editorial",I63,"")</f>
      </c>
      <c r="R63" s="26">
        <f>IF(OR(C63="Technical",C63="General"),I63,"")</f>
      </c>
    </row>
    <row r="64" spans="1:18" ht="12.75">
      <c r="A64" s="26">
        <v>63</v>
      </c>
      <c r="B64" s="26"/>
      <c r="C64" s="26"/>
      <c r="D64" s="26"/>
      <c r="E64" s="26"/>
      <c r="F64" s="26"/>
      <c r="G64" s="27"/>
      <c r="H64" s="27"/>
      <c r="I64" s="26"/>
      <c r="J64" s="27"/>
      <c r="K64" s="26"/>
      <c r="L64" s="26"/>
      <c r="M64" s="26"/>
      <c r="N64" s="26"/>
      <c r="O64" s="26"/>
      <c r="P64" s="26"/>
      <c r="Q64" s="26">
        <f>IF(C64="Editorial",I64,"")</f>
      </c>
      <c r="R64" s="26">
        <f>IF(OR(C64="Technical",C64="General"),I64,"")</f>
      </c>
    </row>
    <row r="65" spans="1:18" ht="12.75">
      <c r="A65" s="26">
        <v>64</v>
      </c>
      <c r="C65" s="30"/>
      <c r="D65" s="30"/>
      <c r="E65" s="31"/>
      <c r="F65" s="30"/>
      <c r="G65" s="32"/>
      <c r="H65" s="32"/>
      <c r="K65" s="33"/>
      <c r="L65" s="34"/>
      <c r="M65" s="33"/>
      <c r="N65" s="34"/>
      <c r="O65" s="33"/>
      <c r="P65" s="33"/>
      <c r="Q65" s="33">
        <f>IF(C65="Editorial",I65,"")</f>
      </c>
      <c r="R65" s="26">
        <f>IF(OR(C65="Technical",C65="General"),I65,"")</f>
      </c>
    </row>
    <row r="66" spans="1:18" ht="12.75">
      <c r="A66" s="26">
        <v>65</v>
      </c>
      <c r="I66" s="35"/>
      <c r="J66" s="34"/>
      <c r="K66" s="33"/>
      <c r="L66" s="34"/>
      <c r="M66" s="33"/>
      <c r="N66" s="34"/>
      <c r="O66" s="33"/>
      <c r="P66" s="33"/>
      <c r="Q66" s="33">
        <f>IF(C66="Editorial",I66,"")</f>
      </c>
      <c r="R66" s="26">
        <f>IF(OR(C66="Technical",C66="General"),I66,"")</f>
      </c>
    </row>
    <row r="67" spans="1:18" ht="12.75">
      <c r="A67" s="26">
        <v>66</v>
      </c>
      <c r="I67" s="35"/>
      <c r="J67" s="34"/>
      <c r="K67" s="33"/>
      <c r="L67" s="34"/>
      <c r="M67" s="33"/>
      <c r="N67" s="34"/>
      <c r="O67" s="33"/>
      <c r="P67" s="33"/>
      <c r="Q67" s="33">
        <f>IF(C67="Editorial",I67,"")</f>
      </c>
      <c r="R67" s="26">
        <f>IF(OR(C67="Technical",C67="General"),I67,"")</f>
      </c>
    </row>
    <row r="68" spans="1:18" ht="12.75">
      <c r="A68" s="26">
        <v>67</v>
      </c>
      <c r="I68" s="35"/>
      <c r="J68" s="34"/>
      <c r="K68" s="33"/>
      <c r="L68" s="34"/>
      <c r="M68" s="33"/>
      <c r="N68" s="34"/>
      <c r="O68" s="33"/>
      <c r="P68" s="33"/>
      <c r="Q68" s="33">
        <f>IF(C68="Editorial",I68,"")</f>
      </c>
      <c r="R68" s="26">
        <f>IF(OR(C68="Technical",C68="General"),I68,"")</f>
      </c>
    </row>
    <row r="69" spans="1:18" ht="12.75">
      <c r="A69" s="26">
        <v>68</v>
      </c>
      <c r="I69" s="35"/>
      <c r="J69" s="34"/>
      <c r="K69" s="33"/>
      <c r="L69" s="34"/>
      <c r="M69" s="33"/>
      <c r="N69" s="34"/>
      <c r="O69" s="33"/>
      <c r="P69" s="33"/>
      <c r="Q69" s="33">
        <f>IF(C69="Editorial",I69,"")</f>
      </c>
      <c r="R69" s="26">
        <f>IF(OR(C69="Technical",C69="General"),I69,"")</f>
      </c>
    </row>
    <row r="70" spans="1:18" ht="12.75">
      <c r="A70" s="26">
        <v>69</v>
      </c>
      <c r="I70" s="35"/>
      <c r="J70" s="34"/>
      <c r="K70" s="33"/>
      <c r="L70" s="34"/>
      <c r="M70" s="33"/>
      <c r="N70" s="34"/>
      <c r="O70" s="33"/>
      <c r="P70" s="33"/>
      <c r="Q70" s="33">
        <f>IF(C70="Editorial",I70,"")</f>
      </c>
      <c r="R70" s="26">
        <f>IF(OR(C70="Technical",C70="General"),I70,"")</f>
      </c>
    </row>
    <row r="71" spans="1:18" ht="12.75">
      <c r="A71" s="26">
        <v>70</v>
      </c>
      <c r="I71" s="35"/>
      <c r="J71" s="34"/>
      <c r="K71" s="33"/>
      <c r="L71" s="34"/>
      <c r="M71" s="33"/>
      <c r="N71" s="34"/>
      <c r="O71" s="33"/>
      <c r="P71" s="33"/>
      <c r="Q71" s="33">
        <f>IF(C71="Editorial",I71,"")</f>
      </c>
      <c r="R71" s="26">
        <f>IF(OR(C71="Technical",C71="General"),I71,"")</f>
      </c>
    </row>
    <row r="72" spans="1:18" ht="12.75">
      <c r="A72" s="26">
        <v>71</v>
      </c>
      <c r="I72" s="35"/>
      <c r="J72" s="34"/>
      <c r="K72" s="33"/>
      <c r="L72" s="34"/>
      <c r="M72" s="33"/>
      <c r="N72" s="34"/>
      <c r="O72" s="33"/>
      <c r="P72" s="33"/>
      <c r="Q72" s="33">
        <f>IF(C72="Editorial",I72,"")</f>
      </c>
      <c r="R72" s="26">
        <f>IF(OR(C72="Technical",C72="General"),I72,"")</f>
      </c>
    </row>
    <row r="73" spans="1:18" ht="12.75">
      <c r="A73" s="26">
        <v>72</v>
      </c>
      <c r="I73" s="35"/>
      <c r="J73" s="34"/>
      <c r="K73" s="33"/>
      <c r="L73" s="34"/>
      <c r="M73" s="33"/>
      <c r="N73" s="34"/>
      <c r="O73" s="33"/>
      <c r="P73" s="33"/>
      <c r="Q73" s="33">
        <f>IF(C73="Editorial",I73,"")</f>
      </c>
      <c r="R73" s="26">
        <f>IF(OR(C73="Technical",C73="General"),I73,"")</f>
      </c>
    </row>
    <row r="74" spans="1:18" ht="12.75">
      <c r="A74" s="26">
        <v>73</v>
      </c>
      <c r="B74" s="33"/>
      <c r="C74" s="33"/>
      <c r="D74" s="33"/>
      <c r="E74" s="36"/>
      <c r="F74" s="33"/>
      <c r="G74" s="34"/>
      <c r="H74" s="34"/>
      <c r="I74" s="35"/>
      <c r="J74" s="34"/>
      <c r="K74" s="33"/>
      <c r="L74" s="34"/>
      <c r="M74" s="33"/>
      <c r="N74" s="34"/>
      <c r="O74" s="33"/>
      <c r="P74" s="33"/>
      <c r="Q74" s="33">
        <f>IF(C74="Editorial",I74,"")</f>
      </c>
      <c r="R74" s="26">
        <f>IF(OR(C74="Technical",C74="General"),I74,"")</f>
      </c>
    </row>
    <row r="75" spans="1:18" ht="12.75">
      <c r="A75" s="26">
        <v>74</v>
      </c>
      <c r="B75" s="33"/>
      <c r="C75" s="33"/>
      <c r="D75" s="33"/>
      <c r="E75" s="36"/>
      <c r="F75" s="33"/>
      <c r="G75" s="34"/>
      <c r="H75" s="34"/>
      <c r="I75" s="35"/>
      <c r="J75" s="34"/>
      <c r="K75" s="33"/>
      <c r="L75" s="34"/>
      <c r="M75" s="33"/>
      <c r="N75" s="34"/>
      <c r="O75" s="33"/>
      <c r="P75" s="33"/>
      <c r="Q75" s="33">
        <f>IF(C75="Editorial",I75,"")</f>
      </c>
      <c r="R75" s="26">
        <f>IF(OR(C75="Technical",C75="General"),I75,"")</f>
      </c>
    </row>
    <row r="76" spans="1:18" ht="12.75">
      <c r="A76" s="26">
        <v>75</v>
      </c>
      <c r="B76" s="33"/>
      <c r="C76" s="33"/>
      <c r="D76" s="33"/>
      <c r="E76" s="36"/>
      <c r="F76" s="33"/>
      <c r="G76" s="34"/>
      <c r="H76" s="34"/>
      <c r="I76" s="35"/>
      <c r="J76" s="34"/>
      <c r="K76" s="33"/>
      <c r="L76" s="34"/>
      <c r="M76" s="33"/>
      <c r="N76" s="34"/>
      <c r="O76" s="33"/>
      <c r="P76" s="33"/>
      <c r="Q76" s="33">
        <f>IF(C76="Editorial",I76,"")</f>
      </c>
      <c r="R76" s="26">
        <f>IF(OR(C76="Technical",C76="General"),I76,"")</f>
      </c>
    </row>
    <row r="77" spans="1:18" ht="12.75">
      <c r="A77" s="26">
        <v>76</v>
      </c>
      <c r="B77" s="33"/>
      <c r="C77" s="33"/>
      <c r="D77" s="33"/>
      <c r="E77" s="36"/>
      <c r="F77" s="33"/>
      <c r="G77" s="34"/>
      <c r="H77" s="34"/>
      <c r="I77" s="35"/>
      <c r="J77" s="34"/>
      <c r="K77" s="33"/>
      <c r="L77" s="34"/>
      <c r="M77" s="33"/>
      <c r="N77" s="34"/>
      <c r="O77" s="33"/>
      <c r="P77" s="33"/>
      <c r="Q77" s="33">
        <f>IF(C77="Editorial",I77,"")</f>
      </c>
      <c r="R77" s="26">
        <f>IF(OR(C77="Technical",C77="General"),I77,"")</f>
      </c>
    </row>
    <row r="78" spans="1:18" ht="12.75">
      <c r="A78" s="26">
        <v>77</v>
      </c>
      <c r="B78" s="33"/>
      <c r="C78" s="33"/>
      <c r="D78" s="33"/>
      <c r="E78" s="36"/>
      <c r="F78" s="33"/>
      <c r="G78" s="34"/>
      <c r="H78" s="34"/>
      <c r="I78" s="35"/>
      <c r="J78" s="34"/>
      <c r="K78" s="33"/>
      <c r="L78" s="34"/>
      <c r="M78" s="33"/>
      <c r="N78" s="34"/>
      <c r="O78" s="33"/>
      <c r="P78" s="33"/>
      <c r="Q78" s="33">
        <f>IF(C78="Editorial",I78,"")</f>
      </c>
      <c r="R78" s="26">
        <f>IF(OR(C78="Technical",C78="General"),I78,"")</f>
      </c>
    </row>
    <row r="79" spans="1:18" ht="12.75">
      <c r="A79" s="26">
        <v>78</v>
      </c>
      <c r="B79" s="33"/>
      <c r="C79" s="33"/>
      <c r="D79" s="33"/>
      <c r="E79" s="36"/>
      <c r="F79" s="33"/>
      <c r="G79" s="34"/>
      <c r="H79" s="34"/>
      <c r="I79" s="35"/>
      <c r="J79" s="34"/>
      <c r="K79" s="33"/>
      <c r="L79" s="34"/>
      <c r="M79" s="33"/>
      <c r="N79" s="34"/>
      <c r="O79" s="33"/>
      <c r="P79" s="33"/>
      <c r="Q79" s="33">
        <f>IF(C79="Editorial",I79,"")</f>
      </c>
      <c r="R79" s="26">
        <f>IF(OR(C79="Technical",C79="General"),I79,"")</f>
      </c>
    </row>
    <row r="80" spans="1:18" ht="12.75">
      <c r="A80" s="26">
        <v>79</v>
      </c>
      <c r="B80" s="33"/>
      <c r="C80" s="33"/>
      <c r="D80" s="33"/>
      <c r="E80" s="36"/>
      <c r="F80" s="33"/>
      <c r="G80" s="34"/>
      <c r="H80" s="34"/>
      <c r="I80" s="35"/>
      <c r="J80" s="34"/>
      <c r="K80" s="33"/>
      <c r="L80" s="34"/>
      <c r="M80" s="33"/>
      <c r="N80" s="34"/>
      <c r="O80" s="33"/>
      <c r="P80" s="33"/>
      <c r="Q80" s="33">
        <f>IF(C80="Editorial",I80,"")</f>
      </c>
      <c r="R80" s="26">
        <f>IF(OR(C80="Technical",C80="General"),I80,"")</f>
      </c>
    </row>
    <row r="81" spans="1:18" ht="12.75">
      <c r="A81" s="26">
        <v>80</v>
      </c>
      <c r="B81" s="33"/>
      <c r="C81" s="33"/>
      <c r="D81" s="33"/>
      <c r="E81" s="36"/>
      <c r="F81" s="33"/>
      <c r="G81" s="34"/>
      <c r="H81" s="34"/>
      <c r="I81" s="35"/>
      <c r="J81" s="34"/>
      <c r="K81" s="33"/>
      <c r="L81" s="34"/>
      <c r="M81" s="33"/>
      <c r="N81" s="34"/>
      <c r="O81" s="33"/>
      <c r="P81" s="33"/>
      <c r="Q81" s="33">
        <f>IF(C81="Editorial",I81,"")</f>
      </c>
      <c r="R81" s="26">
        <f>IF(OR(C81="Technical",C81="General"),I81,"")</f>
      </c>
    </row>
    <row r="82" spans="1:18" ht="12.75">
      <c r="A82" s="26">
        <v>81</v>
      </c>
      <c r="B82" s="33"/>
      <c r="C82" s="33"/>
      <c r="D82" s="33"/>
      <c r="E82" s="36"/>
      <c r="F82" s="33"/>
      <c r="G82" s="34"/>
      <c r="H82" s="34"/>
      <c r="I82" s="35"/>
      <c r="J82" s="34"/>
      <c r="K82" s="33"/>
      <c r="L82" s="34"/>
      <c r="M82" s="33"/>
      <c r="N82" s="34"/>
      <c r="O82" s="33"/>
      <c r="P82" s="33"/>
      <c r="Q82" s="33">
        <f>IF(C82="Editorial",I82,"")</f>
      </c>
      <c r="R82" s="26">
        <f>IF(OR(C82="Technical",C82="General"),I82,"")</f>
      </c>
    </row>
    <row r="83" spans="1:18" ht="12.75">
      <c r="A83" s="26">
        <v>82</v>
      </c>
      <c r="B83" s="33"/>
      <c r="C83" s="33"/>
      <c r="D83" s="33"/>
      <c r="E83" s="36"/>
      <c r="F83" s="33"/>
      <c r="G83" s="34"/>
      <c r="H83" s="34"/>
      <c r="I83" s="35"/>
      <c r="J83" s="34"/>
      <c r="K83" s="33"/>
      <c r="L83" s="34"/>
      <c r="M83" s="33"/>
      <c r="N83" s="34"/>
      <c r="O83" s="33"/>
      <c r="P83" s="33"/>
      <c r="Q83" s="33">
        <f>IF(C83="Editorial",I83,"")</f>
      </c>
      <c r="R83" s="26">
        <f>IF(OR(C83="Technical",C83="General"),I83,"")</f>
      </c>
    </row>
    <row r="84" spans="1:18" ht="12.75">
      <c r="A84" s="26">
        <v>83</v>
      </c>
      <c r="B84" s="33"/>
      <c r="C84" s="33"/>
      <c r="D84" s="33"/>
      <c r="E84" s="36"/>
      <c r="F84" s="33"/>
      <c r="G84" s="34"/>
      <c r="H84" s="34"/>
      <c r="I84" s="35"/>
      <c r="J84" s="34"/>
      <c r="K84" s="33"/>
      <c r="L84" s="34"/>
      <c r="M84" s="33"/>
      <c r="N84" s="34"/>
      <c r="O84" s="33"/>
      <c r="P84" s="33"/>
      <c r="Q84" s="33">
        <f>IF(C84="Editorial",I84,"")</f>
      </c>
      <c r="R84" s="26">
        <f>IF(OR(C84="Technical",C84="General"),I84,"")</f>
      </c>
    </row>
    <row r="85" spans="1:18" ht="12.75">
      <c r="A85" s="26">
        <v>84</v>
      </c>
      <c r="B85" s="33"/>
      <c r="C85" s="33"/>
      <c r="D85" s="33"/>
      <c r="E85" s="36"/>
      <c r="F85" s="33"/>
      <c r="G85" s="34"/>
      <c r="H85" s="34"/>
      <c r="I85" s="35"/>
      <c r="J85" s="34"/>
      <c r="K85" s="33"/>
      <c r="L85" s="34"/>
      <c r="M85" s="33"/>
      <c r="N85" s="34"/>
      <c r="O85" s="33"/>
      <c r="P85" s="33"/>
      <c r="Q85" s="33">
        <f>IF(C85="Editorial",I85,"")</f>
      </c>
      <c r="R85" s="26">
        <f>IF(OR(C85="Technical",C85="General"),I85,"")</f>
      </c>
    </row>
    <row r="86" spans="1:18" ht="12.75">
      <c r="A86" s="26">
        <v>85</v>
      </c>
      <c r="B86" s="33"/>
      <c r="C86" s="33"/>
      <c r="D86" s="33"/>
      <c r="E86" s="36"/>
      <c r="F86" s="33"/>
      <c r="G86" s="34"/>
      <c r="H86" s="34"/>
      <c r="I86" s="35"/>
      <c r="J86" s="34"/>
      <c r="K86" s="33"/>
      <c r="L86" s="34"/>
      <c r="M86" s="33"/>
      <c r="N86" s="34"/>
      <c r="O86" s="33"/>
      <c r="P86" s="33"/>
      <c r="Q86" s="33">
        <f>IF(C86="Editorial",I86,"")</f>
      </c>
      <c r="R86" s="26">
        <f>IF(OR(C86="Technical",C86="General"),I86,"")</f>
      </c>
    </row>
    <row r="87" spans="1:18" ht="12.75">
      <c r="A87" s="26">
        <v>86</v>
      </c>
      <c r="B87" s="33"/>
      <c r="C87" s="33"/>
      <c r="D87" s="33"/>
      <c r="E87" s="36"/>
      <c r="F87" s="33"/>
      <c r="G87" s="34"/>
      <c r="H87" s="34"/>
      <c r="I87" s="35"/>
      <c r="J87" s="34"/>
      <c r="K87" s="33"/>
      <c r="L87" s="34"/>
      <c r="M87" s="33"/>
      <c r="N87" s="34"/>
      <c r="O87" s="33"/>
      <c r="P87" s="33"/>
      <c r="Q87" s="33">
        <f>IF(C87="Editorial",I87,"")</f>
      </c>
      <c r="R87" s="26">
        <f>IF(OR(C87="Technical",C87="General"),I87,"")</f>
      </c>
    </row>
    <row r="88" spans="1:18" ht="12.75">
      <c r="A88" s="26">
        <v>87</v>
      </c>
      <c r="B88" s="33"/>
      <c r="C88" s="33"/>
      <c r="D88" s="33"/>
      <c r="E88" s="36"/>
      <c r="F88" s="33"/>
      <c r="G88" s="34"/>
      <c r="H88" s="34"/>
      <c r="I88" s="35"/>
      <c r="J88" s="34"/>
      <c r="K88" s="33"/>
      <c r="L88" s="34"/>
      <c r="M88" s="33"/>
      <c r="N88" s="34"/>
      <c r="O88" s="33"/>
      <c r="P88" s="33"/>
      <c r="Q88" s="33">
        <f>IF(C88="Editorial",I88,"")</f>
      </c>
      <c r="R88" s="26">
        <f>IF(OR(C88="Technical",C88="General"),I88,"")</f>
      </c>
    </row>
    <row r="89" spans="1:18" ht="12.75">
      <c r="A89" s="26">
        <v>88</v>
      </c>
      <c r="B89" s="33"/>
      <c r="C89" s="33"/>
      <c r="D89" s="33"/>
      <c r="E89" s="36"/>
      <c r="F89" s="33"/>
      <c r="G89" s="34"/>
      <c r="H89" s="34"/>
      <c r="I89" s="35"/>
      <c r="J89" s="34"/>
      <c r="K89" s="33"/>
      <c r="L89" s="34"/>
      <c r="M89" s="33"/>
      <c r="N89" s="34"/>
      <c r="O89" s="33"/>
      <c r="P89" s="33"/>
      <c r="Q89" s="33">
        <f>IF(C89="Editorial",I89,"")</f>
      </c>
      <c r="R89" s="26">
        <f>IF(OR(C89="Technical",C89="General"),I89,"")</f>
      </c>
    </row>
    <row r="90" spans="1:18" ht="12.75">
      <c r="A90" s="26">
        <v>89</v>
      </c>
      <c r="B90" s="33"/>
      <c r="C90" s="33"/>
      <c r="D90" s="33"/>
      <c r="E90" s="36"/>
      <c r="F90" s="33"/>
      <c r="G90" s="34"/>
      <c r="H90" s="34"/>
      <c r="I90" s="35"/>
      <c r="J90" s="34"/>
      <c r="K90" s="33"/>
      <c r="L90" s="34"/>
      <c r="M90" s="33"/>
      <c r="N90" s="34"/>
      <c r="O90" s="33"/>
      <c r="P90" s="33"/>
      <c r="Q90" s="33">
        <f>IF(C90="Editorial",I90,"")</f>
      </c>
      <c r="R90" s="26">
        <f>IF(OR(C90="Technical",C90="General"),I90,"")</f>
      </c>
    </row>
    <row r="91" spans="1:18" ht="12.75">
      <c r="A91" s="26">
        <v>90</v>
      </c>
      <c r="B91" s="33"/>
      <c r="C91" s="33"/>
      <c r="D91" s="33"/>
      <c r="E91" s="36"/>
      <c r="F91" s="33"/>
      <c r="G91" s="34"/>
      <c r="H91" s="34"/>
      <c r="I91" s="35"/>
      <c r="J91" s="34"/>
      <c r="K91" s="33"/>
      <c r="L91" s="34"/>
      <c r="M91" s="33"/>
      <c r="N91" s="34"/>
      <c r="O91" s="33"/>
      <c r="P91" s="33"/>
      <c r="Q91" s="33">
        <f>IF(C91="Editorial",I91,"")</f>
      </c>
      <c r="R91" s="26">
        <f>IF(OR(C91="Technical",C91="General"),I91,"")</f>
      </c>
    </row>
    <row r="92" spans="1:18" ht="12.75">
      <c r="A92" s="26">
        <v>91</v>
      </c>
      <c r="B92" s="33"/>
      <c r="C92" s="33"/>
      <c r="D92" s="33"/>
      <c r="E92" s="36"/>
      <c r="F92" s="33"/>
      <c r="G92" s="34"/>
      <c r="H92" s="34"/>
      <c r="I92" s="35"/>
      <c r="J92" s="34"/>
      <c r="K92" s="33"/>
      <c r="L92" s="34"/>
      <c r="M92" s="33"/>
      <c r="N92" s="34"/>
      <c r="O92" s="33"/>
      <c r="P92" s="33"/>
      <c r="Q92" s="33">
        <f>IF(C92="Editorial",I92,"")</f>
      </c>
      <c r="R92" s="26">
        <f>IF(OR(C92="Technical",C92="General"),I92,"")</f>
      </c>
    </row>
    <row r="93" spans="1:18" ht="12">
      <c r="A93" s="33"/>
      <c r="B93" s="33"/>
      <c r="C93" s="33"/>
      <c r="D93" s="33"/>
      <c r="E93" s="36"/>
      <c r="F93" s="33"/>
      <c r="G93" s="34"/>
      <c r="H93" s="34"/>
      <c r="I93" s="35"/>
      <c r="J93" s="34"/>
      <c r="K93" s="33"/>
      <c r="L93" s="34"/>
      <c r="M93" s="33"/>
      <c r="N93" s="34"/>
      <c r="O93" s="33"/>
      <c r="P93" s="33"/>
      <c r="Q93" s="33">
        <f>IF(C93="Editorial",I93,"")</f>
      </c>
      <c r="R93" s="26">
        <f>IF(OR(C93="Technical",C93="General"),I93,"")</f>
      </c>
    </row>
    <row r="94" spans="1:18" ht="12">
      <c r="A94" s="33"/>
      <c r="B94" s="33"/>
      <c r="C94" s="33"/>
      <c r="D94" s="33"/>
      <c r="E94" s="36"/>
      <c r="F94" s="33"/>
      <c r="G94" s="34"/>
      <c r="H94" s="34"/>
      <c r="I94" s="35"/>
      <c r="J94" s="34"/>
      <c r="K94" s="33"/>
      <c r="L94" s="34"/>
      <c r="M94" s="33"/>
      <c r="N94" s="34"/>
      <c r="O94" s="33"/>
      <c r="P94" s="33"/>
      <c r="Q94" s="33">
        <f>IF(C94="Editorial",I94,"")</f>
      </c>
      <c r="R94" s="26">
        <f>IF(OR(C94="Technical",C94="General"),I94,"")</f>
      </c>
    </row>
    <row r="95" spans="1:18" ht="12">
      <c r="A95" s="33"/>
      <c r="B95" s="33"/>
      <c r="C95" s="33"/>
      <c r="D95" s="33"/>
      <c r="E95" s="36"/>
      <c r="F95" s="33"/>
      <c r="G95" s="34"/>
      <c r="H95" s="34"/>
      <c r="I95" s="35"/>
      <c r="J95" s="34"/>
      <c r="K95" s="33"/>
      <c r="L95" s="34"/>
      <c r="M95" s="33"/>
      <c r="N95" s="34"/>
      <c r="O95" s="33"/>
      <c r="P95" s="33"/>
      <c r="Q95" s="33">
        <f>IF(C95="Editorial",I95,"")</f>
      </c>
      <c r="R95" s="26">
        <f>IF(OR(C95="Technical",C95="General"),I95,"")</f>
      </c>
    </row>
    <row r="96" spans="1:18" ht="12">
      <c r="A96" s="33"/>
      <c r="B96" s="33"/>
      <c r="C96" s="33"/>
      <c r="D96" s="33"/>
      <c r="E96" s="36"/>
      <c r="F96" s="33"/>
      <c r="G96" s="34"/>
      <c r="H96" s="34"/>
      <c r="I96" s="35"/>
      <c r="J96" s="34"/>
      <c r="K96" s="33"/>
      <c r="L96" s="34"/>
      <c r="M96" s="33"/>
      <c r="N96" s="34"/>
      <c r="O96" s="33"/>
      <c r="P96" s="33"/>
      <c r="Q96" s="33">
        <f>IF(C96="Editorial",I96,"")</f>
      </c>
      <c r="R96" s="26">
        <f>IF(OR(C96="Technical",C96="General"),I96,"")</f>
      </c>
    </row>
    <row r="97" spans="1:18" ht="12">
      <c r="A97" s="33"/>
      <c r="B97" s="33"/>
      <c r="C97" s="33"/>
      <c r="D97" s="33"/>
      <c r="E97" s="36"/>
      <c r="F97" s="33"/>
      <c r="G97" s="34"/>
      <c r="H97" s="34"/>
      <c r="I97" s="35"/>
      <c r="J97" s="34"/>
      <c r="K97" s="33"/>
      <c r="L97" s="34"/>
      <c r="M97" s="33"/>
      <c r="N97" s="34"/>
      <c r="O97" s="33"/>
      <c r="P97" s="33"/>
      <c r="Q97" s="33">
        <f>IF(C97="Editorial",I97,"")</f>
      </c>
      <c r="R97" s="26">
        <f>IF(OR(C97="Technical",C97="General"),I97,"")</f>
      </c>
    </row>
    <row r="98" spans="1:18" ht="12">
      <c r="A98" s="33"/>
      <c r="B98" s="33"/>
      <c r="C98" s="33"/>
      <c r="D98" s="33"/>
      <c r="E98" s="36"/>
      <c r="F98" s="33"/>
      <c r="G98" s="34"/>
      <c r="H98" s="34"/>
      <c r="I98" s="35"/>
      <c r="J98" s="34"/>
      <c r="K98" s="33"/>
      <c r="L98" s="34"/>
      <c r="M98" s="33"/>
      <c r="N98" s="34"/>
      <c r="O98" s="33"/>
      <c r="P98" s="33"/>
      <c r="Q98" s="33">
        <f>IF(C98="Editorial",I98,"")</f>
      </c>
      <c r="R98" s="26">
        <f>IF(OR(C98="Technical",C98="General"),I98,"")</f>
      </c>
    </row>
    <row r="99" spans="1:18" ht="12">
      <c r="A99" s="33"/>
      <c r="B99" s="33"/>
      <c r="C99" s="33"/>
      <c r="D99" s="33"/>
      <c r="E99" s="36"/>
      <c r="F99" s="33"/>
      <c r="G99" s="34"/>
      <c r="H99" s="34"/>
      <c r="I99" s="35"/>
      <c r="J99" s="34"/>
      <c r="K99" s="33"/>
      <c r="L99" s="34"/>
      <c r="M99" s="33"/>
      <c r="N99" s="34"/>
      <c r="O99" s="33"/>
      <c r="P99" s="33"/>
      <c r="Q99" s="33">
        <f>IF(C99="Editorial",I99,"")</f>
      </c>
      <c r="R99" s="26">
        <f>IF(OR(C99="Technical",C99="General"),I99,"")</f>
      </c>
    </row>
    <row r="100" spans="1:18" ht="12">
      <c r="A100" s="33"/>
      <c r="B100" s="33"/>
      <c r="C100" s="33"/>
      <c r="D100" s="33"/>
      <c r="E100" s="36"/>
      <c r="F100" s="33"/>
      <c r="G100" s="34"/>
      <c r="H100" s="34"/>
      <c r="I100" s="35"/>
      <c r="J100" s="34"/>
      <c r="K100" s="33"/>
      <c r="L100" s="34"/>
      <c r="M100" s="33"/>
      <c r="N100" s="34"/>
      <c r="O100" s="33"/>
      <c r="P100" s="33"/>
      <c r="Q100" s="33">
        <f>IF(C100="Editorial",I100,"")</f>
      </c>
      <c r="R100" s="26">
        <f>IF(OR(C100="Technical",C100="General"),I100,"")</f>
      </c>
    </row>
    <row r="101" spans="1:18" ht="12">
      <c r="A101" s="33"/>
      <c r="B101" s="33"/>
      <c r="C101" s="33"/>
      <c r="D101" s="33"/>
      <c r="E101" s="36"/>
      <c r="F101" s="33"/>
      <c r="G101" s="34"/>
      <c r="H101" s="34"/>
      <c r="I101" s="35"/>
      <c r="J101" s="34"/>
      <c r="K101" s="33"/>
      <c r="L101" s="34"/>
      <c r="M101" s="33"/>
      <c r="N101" s="34"/>
      <c r="O101" s="33"/>
      <c r="P101" s="33"/>
      <c r="Q101" s="33">
        <f>IF(C101="Editorial",I101,"")</f>
      </c>
      <c r="R101" s="26">
        <f>IF(OR(C101="Technical",C101="General"),I101,"")</f>
      </c>
    </row>
    <row r="102" spans="1:18" ht="12">
      <c r="A102" s="33"/>
      <c r="B102" s="33"/>
      <c r="C102" s="33"/>
      <c r="D102" s="33"/>
      <c r="E102" s="36"/>
      <c r="F102" s="33"/>
      <c r="G102" s="34"/>
      <c r="H102" s="34"/>
      <c r="I102" s="35"/>
      <c r="J102" s="34"/>
      <c r="K102" s="33"/>
      <c r="L102" s="34"/>
      <c r="M102" s="33"/>
      <c r="N102" s="34"/>
      <c r="O102" s="33"/>
      <c r="P102" s="33"/>
      <c r="Q102" s="33">
        <f>IF(C102="Editorial",I102,"")</f>
      </c>
      <c r="R102" s="26">
        <f>IF(OR(C102="Technical",C102="General"),I102,"")</f>
      </c>
    </row>
    <row r="103" spans="1:18" ht="12">
      <c r="A103" s="33"/>
      <c r="B103" s="33"/>
      <c r="C103" s="33"/>
      <c r="D103" s="33"/>
      <c r="E103" s="36"/>
      <c r="F103" s="33"/>
      <c r="G103" s="34"/>
      <c r="H103" s="34"/>
      <c r="I103" s="35"/>
      <c r="J103" s="34"/>
      <c r="K103" s="33"/>
      <c r="L103" s="34"/>
      <c r="M103" s="33"/>
      <c r="N103" s="34"/>
      <c r="O103" s="33"/>
      <c r="P103" s="33"/>
      <c r="Q103" s="33">
        <f>IF(C103="Editorial",I103,"")</f>
      </c>
      <c r="R103" s="26">
        <f>IF(OR(C103="Technical",C103="General"),I103,"")</f>
      </c>
    </row>
    <row r="104" spans="1:18" ht="12">
      <c r="A104" s="33"/>
      <c r="B104" s="33"/>
      <c r="C104" s="33"/>
      <c r="D104" s="33"/>
      <c r="E104" s="36"/>
      <c r="F104" s="33"/>
      <c r="G104" s="34"/>
      <c r="H104" s="34"/>
      <c r="I104" s="35"/>
      <c r="J104" s="34"/>
      <c r="K104" s="33"/>
      <c r="L104" s="34"/>
      <c r="M104" s="33"/>
      <c r="N104" s="34"/>
      <c r="O104" s="33"/>
      <c r="P104" s="33"/>
      <c r="Q104" s="33">
        <f>IF(C104="Editorial",I104,"")</f>
      </c>
      <c r="R104" s="26">
        <f>IF(OR(C104="Technical",C104="General"),I104,"")</f>
      </c>
    </row>
    <row r="105" spans="1:18" ht="12">
      <c r="A105" s="33"/>
      <c r="B105" s="33"/>
      <c r="C105" s="33"/>
      <c r="D105" s="33"/>
      <c r="E105" s="36"/>
      <c r="F105" s="33"/>
      <c r="G105" s="34"/>
      <c r="H105" s="34"/>
      <c r="I105" s="35"/>
      <c r="J105" s="34"/>
      <c r="K105" s="33"/>
      <c r="L105" s="34"/>
      <c r="M105" s="33"/>
      <c r="N105" s="34"/>
      <c r="O105" s="33"/>
      <c r="P105" s="33"/>
      <c r="Q105" s="33">
        <f>IF(C105="Editorial",I105,"")</f>
      </c>
      <c r="R105" s="26">
        <f>IF(OR(C105="Technical",C105="General"),I105,"")</f>
      </c>
    </row>
    <row r="106" spans="1:18" ht="12">
      <c r="A106" s="33"/>
      <c r="B106" s="33"/>
      <c r="C106" s="33"/>
      <c r="D106" s="33"/>
      <c r="E106" s="36"/>
      <c r="F106" s="33"/>
      <c r="G106" s="34"/>
      <c r="H106" s="34"/>
      <c r="I106" s="35"/>
      <c r="J106" s="34"/>
      <c r="K106" s="33"/>
      <c r="L106" s="34"/>
      <c r="M106" s="33"/>
      <c r="N106" s="34"/>
      <c r="O106" s="33"/>
      <c r="P106" s="33"/>
      <c r="Q106" s="33">
        <f>IF(C106="Editorial",I106,"")</f>
      </c>
      <c r="R106" s="26">
        <f>IF(OR(C106="Technical",C106="General"),I106,"")</f>
      </c>
    </row>
    <row r="107" spans="1:18" ht="12">
      <c r="A107" s="33"/>
      <c r="B107" s="33"/>
      <c r="C107" s="33"/>
      <c r="D107" s="33"/>
      <c r="E107" s="36"/>
      <c r="F107" s="33"/>
      <c r="G107" s="34"/>
      <c r="H107" s="34"/>
      <c r="I107" s="35"/>
      <c r="J107" s="34"/>
      <c r="K107" s="33"/>
      <c r="L107" s="34"/>
      <c r="M107" s="33"/>
      <c r="N107" s="34"/>
      <c r="O107" s="33"/>
      <c r="P107" s="33"/>
      <c r="Q107" s="33">
        <f>IF(C107="Editorial",I107,"")</f>
      </c>
      <c r="R107" s="26">
        <f>IF(OR(C107="Technical",C107="General"),I107,"")</f>
      </c>
    </row>
    <row r="108" spans="1:18" ht="12">
      <c r="A108" s="33"/>
      <c r="B108" s="33"/>
      <c r="C108" s="33"/>
      <c r="D108" s="33"/>
      <c r="E108" s="36"/>
      <c r="F108" s="33"/>
      <c r="G108" s="34"/>
      <c r="H108" s="34"/>
      <c r="I108" s="35"/>
      <c r="J108" s="34"/>
      <c r="K108" s="33"/>
      <c r="L108" s="34"/>
      <c r="M108" s="33"/>
      <c r="N108" s="34"/>
      <c r="O108" s="33"/>
      <c r="P108" s="33"/>
      <c r="Q108" s="33">
        <f>IF(C108="Editorial",I108,"")</f>
      </c>
      <c r="R108" s="26">
        <f>IF(OR(C108="Technical",C108="General"),I108,"")</f>
      </c>
    </row>
    <row r="109" spans="1:18" ht="12">
      <c r="A109" s="33"/>
      <c r="B109" s="33"/>
      <c r="C109" s="33"/>
      <c r="D109" s="33"/>
      <c r="E109" s="36"/>
      <c r="F109" s="33"/>
      <c r="G109" s="34"/>
      <c r="H109" s="34"/>
      <c r="I109" s="35"/>
      <c r="J109" s="34"/>
      <c r="K109" s="33"/>
      <c r="L109" s="34"/>
      <c r="M109" s="33"/>
      <c r="N109" s="34"/>
      <c r="O109" s="33"/>
      <c r="P109" s="33"/>
      <c r="Q109" s="33">
        <f>IF(C109="Editorial",I109,"")</f>
      </c>
      <c r="R109" s="26">
        <f>IF(OR(C109="Technical",C109="General"),I109,"")</f>
      </c>
    </row>
    <row r="110" spans="1:18" ht="12">
      <c r="A110" s="33"/>
      <c r="B110" s="33"/>
      <c r="C110" s="33"/>
      <c r="D110" s="33"/>
      <c r="E110" s="36"/>
      <c r="F110" s="33"/>
      <c r="G110" s="34"/>
      <c r="H110" s="34"/>
      <c r="I110" s="35"/>
      <c r="J110" s="34"/>
      <c r="K110" s="33"/>
      <c r="L110" s="34"/>
      <c r="M110" s="33"/>
      <c r="N110" s="34"/>
      <c r="O110" s="33"/>
      <c r="P110" s="33"/>
      <c r="Q110" s="33">
        <f>IF(C110="Editorial",I110,"")</f>
      </c>
      <c r="R110" s="26">
        <f>IF(OR(C110="Technical",C110="General"),I110,"")</f>
      </c>
    </row>
    <row r="111" spans="1:18" ht="12">
      <c r="A111" s="33"/>
      <c r="B111" s="33"/>
      <c r="C111" s="33"/>
      <c r="D111" s="33"/>
      <c r="E111" s="36"/>
      <c r="F111" s="33"/>
      <c r="G111" s="34"/>
      <c r="H111" s="34"/>
      <c r="I111" s="35"/>
      <c r="J111" s="34"/>
      <c r="K111" s="33"/>
      <c r="L111" s="34"/>
      <c r="M111" s="33"/>
      <c r="N111" s="34"/>
      <c r="O111" s="33"/>
      <c r="P111" s="33"/>
      <c r="Q111" s="33">
        <f>IF(C111="Editorial",I111,"")</f>
      </c>
      <c r="R111" s="26">
        <f>IF(OR(C111="Technical",C111="General"),I111,"")</f>
      </c>
    </row>
    <row r="112" spans="1:18" ht="12">
      <c r="A112" s="33"/>
      <c r="B112" s="33"/>
      <c r="C112" s="33"/>
      <c r="D112" s="33"/>
      <c r="E112" s="36"/>
      <c r="F112" s="33"/>
      <c r="G112" s="34"/>
      <c r="H112" s="34"/>
      <c r="I112" s="35"/>
      <c r="J112" s="34"/>
      <c r="K112" s="33"/>
      <c r="L112" s="34"/>
      <c r="M112" s="33"/>
      <c r="N112" s="34"/>
      <c r="O112" s="33"/>
      <c r="P112" s="33"/>
      <c r="Q112" s="33">
        <f>IF(C112="Editorial",I112,"")</f>
      </c>
      <c r="R112" s="26">
        <f>IF(OR(C112="Technical",C112="General"),I112,"")</f>
      </c>
    </row>
    <row r="113" spans="1:18" ht="12">
      <c r="A113" s="33"/>
      <c r="B113" s="33"/>
      <c r="C113" s="33"/>
      <c r="D113" s="33"/>
      <c r="E113" s="36"/>
      <c r="F113" s="33"/>
      <c r="G113" s="34"/>
      <c r="H113" s="34"/>
      <c r="I113" s="35"/>
      <c r="J113" s="34"/>
      <c r="K113" s="33"/>
      <c r="L113" s="34"/>
      <c r="M113" s="33"/>
      <c r="N113" s="34"/>
      <c r="O113" s="33"/>
      <c r="P113" s="33"/>
      <c r="Q113" s="33">
        <f>IF(C113="Editorial",I113,"")</f>
      </c>
      <c r="R113" s="26">
        <f>IF(OR(C113="Technical",C113="General"),I113,"")</f>
      </c>
    </row>
    <row r="114" spans="1:18" ht="12">
      <c r="A114" s="33"/>
      <c r="B114" s="33"/>
      <c r="C114" s="33"/>
      <c r="D114" s="33"/>
      <c r="E114" s="36"/>
      <c r="F114" s="33"/>
      <c r="G114" s="34"/>
      <c r="H114" s="34"/>
      <c r="I114" s="35"/>
      <c r="J114" s="34"/>
      <c r="K114" s="33"/>
      <c r="L114" s="34"/>
      <c r="M114" s="33"/>
      <c r="N114" s="34"/>
      <c r="O114" s="33"/>
      <c r="P114" s="33"/>
      <c r="Q114" s="33">
        <f>IF(C114="Editorial",I114,"")</f>
      </c>
      <c r="R114" s="26">
        <f>IF(OR(C114="Technical",C114="General"),I114,"")</f>
      </c>
    </row>
    <row r="115" spans="1:18" ht="12">
      <c r="A115" s="33"/>
      <c r="B115" s="33"/>
      <c r="C115" s="33"/>
      <c r="D115" s="33"/>
      <c r="E115" s="36"/>
      <c r="F115" s="33"/>
      <c r="G115" s="34"/>
      <c r="H115" s="34"/>
      <c r="I115" s="35"/>
      <c r="J115" s="34"/>
      <c r="K115" s="33"/>
      <c r="L115" s="34"/>
      <c r="M115" s="33"/>
      <c r="N115" s="34"/>
      <c r="O115" s="33"/>
      <c r="P115" s="33"/>
      <c r="Q115" s="33">
        <f>IF(C115="Editorial",I115,"")</f>
      </c>
      <c r="R115" s="26">
        <f>IF(OR(C115="Technical",C115="General"),I115,"")</f>
      </c>
    </row>
    <row r="116" spans="1:18" ht="12">
      <c r="A116" s="33"/>
      <c r="B116" s="33"/>
      <c r="C116" s="33"/>
      <c r="D116" s="33"/>
      <c r="E116" s="36"/>
      <c r="F116" s="33"/>
      <c r="G116" s="34"/>
      <c r="H116" s="34"/>
      <c r="I116" s="35"/>
      <c r="J116" s="34"/>
      <c r="K116" s="33"/>
      <c r="L116" s="34"/>
      <c r="M116" s="33"/>
      <c r="N116" s="34"/>
      <c r="O116" s="33"/>
      <c r="P116" s="33"/>
      <c r="Q116" s="33">
        <f>IF(C116="Editorial",I116,"")</f>
      </c>
      <c r="R116" s="26">
        <f>IF(OR(C116="Technical",C116="General"),I116,"")</f>
      </c>
    </row>
    <row r="117" spans="1:18" ht="12">
      <c r="A117" s="33"/>
      <c r="B117" s="33"/>
      <c r="C117" s="33"/>
      <c r="D117" s="33"/>
      <c r="E117" s="36"/>
      <c r="F117" s="33"/>
      <c r="G117" s="34"/>
      <c r="H117" s="34"/>
      <c r="I117" s="35"/>
      <c r="J117" s="34"/>
      <c r="K117" s="33"/>
      <c r="L117" s="34"/>
      <c r="M117" s="33"/>
      <c r="N117" s="34"/>
      <c r="O117" s="33"/>
      <c r="P117" s="33"/>
      <c r="Q117" s="33">
        <f>IF(C117="Editorial",I117,"")</f>
      </c>
      <c r="R117" s="26">
        <f>IF(OR(C117="Technical",C117="General"),I117,"")</f>
      </c>
    </row>
    <row r="118" spans="1:18" ht="12">
      <c r="A118" s="33"/>
      <c r="B118" s="33"/>
      <c r="C118" s="33"/>
      <c r="D118" s="33"/>
      <c r="E118" s="36"/>
      <c r="F118" s="33"/>
      <c r="G118" s="34"/>
      <c r="H118" s="34"/>
      <c r="I118" s="35"/>
      <c r="J118" s="34"/>
      <c r="K118" s="33"/>
      <c r="L118" s="34"/>
      <c r="M118" s="33"/>
      <c r="N118" s="34"/>
      <c r="O118" s="33"/>
      <c r="P118" s="33"/>
      <c r="Q118" s="33">
        <f>IF(C118="Editorial",I118,"")</f>
      </c>
      <c r="R118" s="26">
        <f>IF(OR(C118="Technical",C118="General"),I118,"")</f>
      </c>
    </row>
    <row r="119" spans="1:18" ht="12">
      <c r="A119" s="33"/>
      <c r="B119" s="33"/>
      <c r="C119" s="33"/>
      <c r="D119" s="33"/>
      <c r="E119" s="36"/>
      <c r="F119" s="33"/>
      <c r="G119" s="34"/>
      <c r="H119" s="34"/>
      <c r="I119" s="35"/>
      <c r="J119" s="34"/>
      <c r="K119" s="33"/>
      <c r="L119" s="34"/>
      <c r="M119" s="33"/>
      <c r="N119" s="34"/>
      <c r="O119" s="33"/>
      <c r="P119" s="33"/>
      <c r="Q119" s="33">
        <f>IF(C119="Editorial",I119,"")</f>
      </c>
      <c r="R119" s="26">
        <f>IF(OR(C119="Technical",C119="General"),I119,"")</f>
      </c>
    </row>
    <row r="120" spans="1:18" ht="12">
      <c r="A120" s="33"/>
      <c r="B120" s="33"/>
      <c r="C120" s="33"/>
      <c r="D120" s="33"/>
      <c r="E120" s="36"/>
      <c r="F120" s="33"/>
      <c r="G120" s="34"/>
      <c r="H120" s="34"/>
      <c r="I120" s="35"/>
      <c r="J120" s="34"/>
      <c r="K120" s="33"/>
      <c r="L120" s="34"/>
      <c r="M120" s="33"/>
      <c r="N120" s="34"/>
      <c r="O120" s="33"/>
      <c r="P120" s="33"/>
      <c r="Q120" s="33">
        <f>IF(C120="Editorial",I120,"")</f>
      </c>
      <c r="R120" s="26">
        <f>IF(OR(C120="Technical",C120="General"),I120,"")</f>
      </c>
    </row>
    <row r="121" spans="1:18" ht="12">
      <c r="A121" s="33"/>
      <c r="B121" s="33"/>
      <c r="C121" s="33"/>
      <c r="D121" s="33"/>
      <c r="E121" s="36"/>
      <c r="F121" s="33"/>
      <c r="G121" s="34"/>
      <c r="H121" s="34"/>
      <c r="I121" s="35"/>
      <c r="J121" s="34"/>
      <c r="K121" s="33"/>
      <c r="L121" s="34"/>
      <c r="M121" s="33"/>
      <c r="N121" s="34"/>
      <c r="O121" s="33"/>
      <c r="P121" s="33"/>
      <c r="Q121" s="33">
        <f>IF(C121="Editorial",I121,"")</f>
      </c>
      <c r="R121" s="26">
        <f>IF(OR(C121="Technical",C121="General"),I121,"")</f>
      </c>
    </row>
    <row r="122" spans="1:18" ht="12">
      <c r="A122" s="33"/>
      <c r="B122" s="33"/>
      <c r="C122" s="33"/>
      <c r="D122" s="33"/>
      <c r="E122" s="36"/>
      <c r="F122" s="33"/>
      <c r="G122" s="34"/>
      <c r="H122" s="34"/>
      <c r="I122" s="35"/>
      <c r="J122" s="34"/>
      <c r="K122" s="33"/>
      <c r="L122" s="34"/>
      <c r="M122" s="33"/>
      <c r="N122" s="34"/>
      <c r="O122" s="33"/>
      <c r="P122" s="33"/>
      <c r="Q122" s="33">
        <f>IF(C122="Editorial",I122,"")</f>
      </c>
      <c r="R122" s="26">
        <f>IF(OR(C122="Technical",C122="General"),I122,"")</f>
      </c>
    </row>
    <row r="123" spans="1:18" ht="12">
      <c r="A123" s="33"/>
      <c r="B123" s="33"/>
      <c r="C123" s="33"/>
      <c r="D123" s="33"/>
      <c r="E123" s="36"/>
      <c r="F123" s="33"/>
      <c r="G123" s="34"/>
      <c r="H123" s="34"/>
      <c r="I123" s="35"/>
      <c r="J123" s="34"/>
      <c r="K123" s="33"/>
      <c r="L123" s="34"/>
      <c r="M123" s="33"/>
      <c r="N123" s="34"/>
      <c r="O123" s="33"/>
      <c r="P123" s="33"/>
      <c r="Q123" s="33">
        <f>IF(C123="Editorial",I123,"")</f>
      </c>
      <c r="R123" s="26">
        <f>IF(OR(C123="Technical",C123="General"),I123,"")</f>
      </c>
    </row>
    <row r="124" spans="1:18" ht="12">
      <c r="A124" s="33"/>
      <c r="B124" s="33"/>
      <c r="C124" s="33"/>
      <c r="D124" s="33"/>
      <c r="E124" s="36"/>
      <c r="F124" s="33"/>
      <c r="G124" s="34"/>
      <c r="H124" s="34"/>
      <c r="I124" s="35"/>
      <c r="J124" s="34"/>
      <c r="K124" s="33"/>
      <c r="L124" s="34"/>
      <c r="M124" s="33"/>
      <c r="N124" s="34"/>
      <c r="O124" s="33"/>
      <c r="P124" s="33"/>
      <c r="Q124" s="33">
        <f>IF(C124="Editorial",I124,"")</f>
      </c>
      <c r="R124" s="26">
        <f>IF(OR(C124="Technical",C124="General"),I124,"")</f>
      </c>
    </row>
    <row r="125" spans="1:18" ht="12">
      <c r="A125" s="33"/>
      <c r="B125" s="33"/>
      <c r="C125" s="33"/>
      <c r="D125" s="33"/>
      <c r="E125" s="36"/>
      <c r="F125" s="33"/>
      <c r="G125" s="34"/>
      <c r="H125" s="34"/>
      <c r="I125" s="35"/>
      <c r="J125" s="34"/>
      <c r="K125" s="33"/>
      <c r="L125" s="34"/>
      <c r="M125" s="33"/>
      <c r="N125" s="34"/>
      <c r="O125" s="33"/>
      <c r="P125" s="33"/>
      <c r="Q125" s="33">
        <f>IF(C125="Editorial",I125,"")</f>
      </c>
      <c r="R125" s="26">
        <f>IF(OR(C125="Technical",C125="General"),I125,"")</f>
      </c>
    </row>
    <row r="126" spans="1:18" ht="12">
      <c r="A126" s="33"/>
      <c r="B126" s="33"/>
      <c r="C126" s="33"/>
      <c r="D126" s="33"/>
      <c r="E126" s="36"/>
      <c r="F126" s="33"/>
      <c r="G126" s="34"/>
      <c r="H126" s="34"/>
      <c r="I126" s="35"/>
      <c r="J126" s="34"/>
      <c r="K126" s="33"/>
      <c r="L126" s="34"/>
      <c r="M126" s="33"/>
      <c r="N126" s="34"/>
      <c r="O126" s="33"/>
      <c r="P126" s="33"/>
      <c r="Q126" s="33">
        <f>IF(C126="Editorial",I126,"")</f>
      </c>
      <c r="R126" s="26">
        <f>IF(OR(C126="Technical",C126="General"),I126,"")</f>
      </c>
    </row>
    <row r="127" spans="1:18" ht="12">
      <c r="A127" s="33"/>
      <c r="B127" s="33"/>
      <c r="C127" s="33"/>
      <c r="D127" s="33"/>
      <c r="E127" s="36"/>
      <c r="F127" s="33"/>
      <c r="G127" s="34"/>
      <c r="H127" s="34"/>
      <c r="I127" s="35"/>
      <c r="J127" s="34"/>
      <c r="K127" s="33"/>
      <c r="L127" s="34"/>
      <c r="M127" s="33"/>
      <c r="N127" s="34"/>
      <c r="O127" s="33"/>
      <c r="P127" s="33"/>
      <c r="Q127" s="33">
        <f>IF(C127="Editorial",I127,"")</f>
      </c>
      <c r="R127" s="26">
        <f>IF(OR(C127="Technical",C127="General"),I127,"")</f>
      </c>
    </row>
    <row r="128" spans="1:18" ht="12">
      <c r="A128" s="33"/>
      <c r="B128" s="33"/>
      <c r="C128" s="33"/>
      <c r="D128" s="33"/>
      <c r="E128" s="36"/>
      <c r="F128" s="33"/>
      <c r="G128" s="34"/>
      <c r="H128" s="34"/>
      <c r="I128" s="35"/>
      <c r="J128" s="34"/>
      <c r="K128" s="33"/>
      <c r="L128" s="34"/>
      <c r="M128" s="33"/>
      <c r="N128" s="34"/>
      <c r="O128" s="33"/>
      <c r="P128" s="33"/>
      <c r="Q128" s="33">
        <f>IF(C128="Editorial",I128,"")</f>
      </c>
      <c r="R128" s="26">
        <f>IF(OR(C128="Technical",C128="General"),I128,"")</f>
      </c>
    </row>
    <row r="129" spans="1:18" ht="12">
      <c r="A129" s="33"/>
      <c r="B129" s="33"/>
      <c r="C129" s="33"/>
      <c r="D129" s="33"/>
      <c r="E129" s="36"/>
      <c r="F129" s="33"/>
      <c r="G129" s="34"/>
      <c r="H129" s="34"/>
      <c r="I129" s="35"/>
      <c r="J129" s="34"/>
      <c r="K129" s="33"/>
      <c r="L129" s="34"/>
      <c r="M129" s="33"/>
      <c r="N129" s="34"/>
      <c r="O129" s="33"/>
      <c r="P129" s="33"/>
      <c r="Q129" s="33">
        <f>IF(C129="Editorial",I129,"")</f>
      </c>
      <c r="R129" s="26">
        <f>IF(OR(C129="Technical",C129="General"),I129,"")</f>
      </c>
    </row>
    <row r="130" spans="1:18" ht="12">
      <c r="A130" s="33"/>
      <c r="B130" s="33"/>
      <c r="C130" s="33"/>
      <c r="D130" s="33"/>
      <c r="E130" s="36"/>
      <c r="F130" s="33"/>
      <c r="G130" s="34"/>
      <c r="H130" s="34"/>
      <c r="I130" s="35"/>
      <c r="J130" s="34"/>
      <c r="K130" s="33"/>
      <c r="L130" s="34"/>
      <c r="M130" s="33"/>
      <c r="N130" s="34"/>
      <c r="O130" s="33"/>
      <c r="P130" s="33"/>
      <c r="Q130" s="33">
        <f>IF(C130="Editorial",I130,"")</f>
      </c>
      <c r="R130" s="26">
        <f>IF(OR(C130="Technical",C130="General"),I130,"")</f>
      </c>
    </row>
    <row r="131" spans="1:18" ht="12">
      <c r="A131" s="33"/>
      <c r="B131" s="33"/>
      <c r="C131" s="33"/>
      <c r="D131" s="33"/>
      <c r="E131" s="36"/>
      <c r="F131" s="33"/>
      <c r="G131" s="34"/>
      <c r="H131" s="34"/>
      <c r="I131" s="35"/>
      <c r="J131" s="34"/>
      <c r="K131" s="33"/>
      <c r="L131" s="34"/>
      <c r="M131" s="33"/>
      <c r="N131" s="34"/>
      <c r="O131" s="33"/>
      <c r="P131" s="33"/>
      <c r="Q131" s="33">
        <f>IF(C131="Editorial",I131,"")</f>
      </c>
      <c r="R131" s="26">
        <f>IF(OR(C131="Technical",C131="General"),I131,"")</f>
      </c>
    </row>
    <row r="132" spans="1:18" ht="12">
      <c r="A132" s="33"/>
      <c r="B132" s="33"/>
      <c r="C132" s="33"/>
      <c r="D132" s="33"/>
      <c r="E132" s="36"/>
      <c r="F132" s="33"/>
      <c r="G132" s="34"/>
      <c r="H132" s="34"/>
      <c r="I132" s="35"/>
      <c r="J132" s="34"/>
      <c r="K132" s="33"/>
      <c r="L132" s="34"/>
      <c r="M132" s="33"/>
      <c r="N132" s="34"/>
      <c r="O132" s="33"/>
      <c r="P132" s="33"/>
      <c r="Q132" s="33">
        <f>IF(C132="Editorial",I132,"")</f>
      </c>
      <c r="R132" s="26">
        <f>IF(OR(C132="Technical",C132="General"),I132,"")</f>
      </c>
    </row>
    <row r="133" spans="1:18" ht="12">
      <c r="A133" s="33"/>
      <c r="B133" s="33"/>
      <c r="C133" s="33"/>
      <c r="D133" s="33"/>
      <c r="E133" s="36"/>
      <c r="F133" s="33"/>
      <c r="G133" s="34"/>
      <c r="H133" s="34"/>
      <c r="I133" s="35"/>
      <c r="J133" s="34"/>
      <c r="K133" s="33"/>
      <c r="L133" s="34"/>
      <c r="M133" s="33"/>
      <c r="N133" s="34"/>
      <c r="O133" s="33"/>
      <c r="P133" s="33"/>
      <c r="Q133" s="33">
        <f>IF(C133="Editorial",I133,"")</f>
      </c>
      <c r="R133" s="26">
        <f>IF(OR(C133="Technical",C133="General"),I133,"")</f>
      </c>
    </row>
    <row r="134" spans="1:18" ht="12">
      <c r="A134" s="33"/>
      <c r="B134" s="33"/>
      <c r="C134" s="33"/>
      <c r="D134" s="33"/>
      <c r="E134" s="36"/>
      <c r="F134" s="33"/>
      <c r="G134" s="34"/>
      <c r="H134" s="34"/>
      <c r="I134" s="35"/>
      <c r="J134" s="34"/>
      <c r="K134" s="33"/>
      <c r="L134" s="34"/>
      <c r="M134" s="33"/>
      <c r="N134" s="34"/>
      <c r="O134" s="33"/>
      <c r="P134" s="33"/>
      <c r="Q134" s="33">
        <f>IF(C134="Editorial",I134,"")</f>
      </c>
      <c r="R134" s="26">
        <f>IF(OR(C134="Technical",C134="General"),I134,"")</f>
      </c>
    </row>
    <row r="135" spans="1:18" ht="12">
      <c r="A135" s="33"/>
      <c r="B135" s="33"/>
      <c r="C135" s="33"/>
      <c r="D135" s="33"/>
      <c r="E135" s="36"/>
      <c r="F135" s="33"/>
      <c r="G135" s="34"/>
      <c r="H135" s="34"/>
      <c r="I135" s="35"/>
      <c r="J135" s="34"/>
      <c r="K135" s="33"/>
      <c r="L135" s="34"/>
      <c r="M135" s="33"/>
      <c r="N135" s="34"/>
      <c r="O135" s="33"/>
      <c r="P135" s="33"/>
      <c r="Q135" s="33">
        <f>IF(C135="Editorial",I135,"")</f>
      </c>
      <c r="R135" s="26">
        <f>IF(OR(C135="Technical",C135="General"),I135,"")</f>
      </c>
    </row>
    <row r="136" spans="1:18" ht="12">
      <c r="A136" s="33"/>
      <c r="B136" s="33"/>
      <c r="C136" s="33"/>
      <c r="D136" s="33"/>
      <c r="E136" s="36"/>
      <c r="F136" s="33"/>
      <c r="G136" s="34"/>
      <c r="H136" s="34"/>
      <c r="I136" s="35"/>
      <c r="J136" s="34"/>
      <c r="K136" s="33"/>
      <c r="L136" s="34"/>
      <c r="M136" s="33"/>
      <c r="N136" s="34"/>
      <c r="O136" s="33"/>
      <c r="P136" s="33"/>
      <c r="Q136" s="33">
        <f>IF(C136="Editorial",I136,"")</f>
      </c>
      <c r="R136" s="26">
        <f>IF(OR(C136="Technical",C136="General"),I136,"")</f>
      </c>
    </row>
    <row r="137" spans="1:18" ht="12">
      <c r="A137" s="33"/>
      <c r="B137" s="33"/>
      <c r="C137" s="33"/>
      <c r="D137" s="33"/>
      <c r="E137" s="36"/>
      <c r="F137" s="33"/>
      <c r="G137" s="34"/>
      <c r="H137" s="34"/>
      <c r="I137" s="35"/>
      <c r="J137" s="34"/>
      <c r="K137" s="33"/>
      <c r="L137" s="34"/>
      <c r="M137" s="33"/>
      <c r="N137" s="34"/>
      <c r="O137" s="33"/>
      <c r="P137" s="33"/>
      <c r="Q137" s="33">
        <f>IF(C137="Editorial",I137,"")</f>
      </c>
      <c r="R137" s="26">
        <f>IF(OR(C137="Technical",C137="General"),I137,"")</f>
      </c>
    </row>
    <row r="138" spans="1:18" ht="12">
      <c r="A138" s="33"/>
      <c r="B138" s="33"/>
      <c r="C138" s="33"/>
      <c r="D138" s="33"/>
      <c r="E138" s="36"/>
      <c r="F138" s="33"/>
      <c r="G138" s="34"/>
      <c r="H138" s="34"/>
      <c r="I138" s="35"/>
      <c r="J138" s="34"/>
      <c r="K138" s="33"/>
      <c r="L138" s="34"/>
      <c r="M138" s="33"/>
      <c r="N138" s="34"/>
      <c r="O138" s="33"/>
      <c r="P138" s="33"/>
      <c r="Q138" s="33">
        <f>IF(C138="Editorial",I138,"")</f>
      </c>
      <c r="R138" s="26">
        <f>IF(OR(C138="Technical",C138="General"),I138,"")</f>
      </c>
    </row>
    <row r="139" spans="1:18" ht="12">
      <c r="A139" s="33"/>
      <c r="B139" s="33"/>
      <c r="C139" s="33"/>
      <c r="D139" s="33"/>
      <c r="E139" s="36"/>
      <c r="F139" s="33"/>
      <c r="G139" s="34"/>
      <c r="H139" s="34"/>
      <c r="I139" s="35"/>
      <c r="J139" s="34"/>
      <c r="K139" s="33"/>
      <c r="L139" s="34"/>
      <c r="M139" s="33"/>
      <c r="N139" s="34"/>
      <c r="O139" s="33"/>
      <c r="P139" s="33"/>
      <c r="Q139" s="33">
        <f>IF(C139="Editorial",I139,"")</f>
      </c>
      <c r="R139" s="26">
        <f>IF(OR(C139="Technical",C139="General"),I139,"")</f>
      </c>
    </row>
    <row r="140" spans="1:18" ht="12">
      <c r="A140" s="33"/>
      <c r="B140" s="33"/>
      <c r="C140" s="33"/>
      <c r="D140" s="33"/>
      <c r="E140" s="36"/>
      <c r="F140" s="33"/>
      <c r="G140" s="34"/>
      <c r="H140" s="34"/>
      <c r="I140" s="35"/>
      <c r="J140" s="34"/>
      <c r="K140" s="33"/>
      <c r="L140" s="34"/>
      <c r="M140" s="33"/>
      <c r="N140" s="34"/>
      <c r="O140" s="33"/>
      <c r="P140" s="33"/>
      <c r="Q140" s="33">
        <f>IF(C140="Editorial",I140,"")</f>
      </c>
      <c r="R140" s="26">
        <f>IF(OR(C140="Technical",C140="General"),I140,"")</f>
      </c>
    </row>
    <row r="141" spans="1:18" ht="12">
      <c r="A141" s="33"/>
      <c r="B141" s="33"/>
      <c r="C141" s="33"/>
      <c r="D141" s="33"/>
      <c r="E141" s="36"/>
      <c r="F141" s="33"/>
      <c r="G141" s="34"/>
      <c r="H141" s="34"/>
      <c r="I141" s="35"/>
      <c r="J141" s="34"/>
      <c r="K141" s="33"/>
      <c r="L141" s="34"/>
      <c r="M141" s="33"/>
      <c r="N141" s="34"/>
      <c r="O141" s="33"/>
      <c r="P141" s="33"/>
      <c r="Q141" s="33">
        <f>IF(C141="Editorial",I141,"")</f>
      </c>
      <c r="R141" s="26">
        <f>IF(OR(C141="Technical",C141="General"),I141,"")</f>
      </c>
    </row>
    <row r="142" spans="1:18" ht="12">
      <c r="A142" s="33"/>
      <c r="B142" s="33"/>
      <c r="C142" s="33"/>
      <c r="D142" s="33"/>
      <c r="E142" s="36"/>
      <c r="F142" s="33"/>
      <c r="G142" s="34"/>
      <c r="H142" s="34"/>
      <c r="I142" s="35"/>
      <c r="J142" s="34"/>
      <c r="K142" s="33"/>
      <c r="L142" s="34"/>
      <c r="M142" s="33"/>
      <c r="N142" s="34"/>
      <c r="O142" s="33"/>
      <c r="P142" s="33"/>
      <c r="Q142" s="33">
        <f>IF(C142="Editorial",I142,"")</f>
      </c>
      <c r="R142" s="26">
        <f>IF(OR(C142="Technical",C142="General"),I142,"")</f>
      </c>
    </row>
    <row r="143" spans="1:18" ht="12">
      <c r="A143" s="33"/>
      <c r="B143" s="33"/>
      <c r="C143" s="33"/>
      <c r="D143" s="33"/>
      <c r="E143" s="36"/>
      <c r="F143" s="33"/>
      <c r="G143" s="34"/>
      <c r="H143" s="34"/>
      <c r="I143" s="35"/>
      <c r="J143" s="34"/>
      <c r="K143" s="33"/>
      <c r="L143" s="34"/>
      <c r="M143" s="33"/>
      <c r="N143" s="34"/>
      <c r="O143" s="33"/>
      <c r="P143" s="33"/>
      <c r="Q143" s="33">
        <f>IF(C143="Editorial",I143,"")</f>
      </c>
      <c r="R143" s="26">
        <f>IF(OR(C143="Technical",C143="General"),I143,"")</f>
      </c>
    </row>
    <row r="144" spans="1:18" ht="12">
      <c r="A144" s="33"/>
      <c r="B144" s="33"/>
      <c r="C144" s="33"/>
      <c r="D144" s="33"/>
      <c r="E144" s="36"/>
      <c r="F144" s="33"/>
      <c r="G144" s="34"/>
      <c r="H144" s="34"/>
      <c r="I144" s="35"/>
      <c r="J144" s="34"/>
      <c r="K144" s="33"/>
      <c r="L144" s="34"/>
      <c r="M144" s="33"/>
      <c r="N144" s="34"/>
      <c r="O144" s="33"/>
      <c r="P144" s="33"/>
      <c r="Q144" s="33">
        <f>IF(C144="Editorial",I144,"")</f>
      </c>
      <c r="R144" s="26">
        <f>IF(OR(C144="Technical",C144="General"),I144,"")</f>
      </c>
    </row>
    <row r="145" spans="1:18" ht="12">
      <c r="A145" s="33"/>
      <c r="B145" s="33"/>
      <c r="C145" s="33"/>
      <c r="D145" s="33"/>
      <c r="E145" s="36"/>
      <c r="F145" s="33"/>
      <c r="G145" s="34"/>
      <c r="H145" s="34"/>
      <c r="I145" s="35"/>
      <c r="J145" s="34"/>
      <c r="K145" s="33"/>
      <c r="L145" s="34"/>
      <c r="M145" s="33"/>
      <c r="N145" s="34"/>
      <c r="O145" s="33"/>
      <c r="P145" s="33"/>
      <c r="Q145" s="33">
        <f>IF(C145="Editorial",I145,"")</f>
      </c>
      <c r="R145" s="26">
        <f>IF(OR(C145="Technical",C145="General"),I145,"")</f>
      </c>
    </row>
    <row r="146" spans="1:18" ht="12">
      <c r="A146" s="33"/>
      <c r="B146" s="33"/>
      <c r="C146" s="33"/>
      <c r="D146" s="33"/>
      <c r="E146" s="36"/>
      <c r="F146" s="33"/>
      <c r="G146" s="34"/>
      <c r="H146" s="34"/>
      <c r="I146" s="35"/>
      <c r="J146" s="34"/>
      <c r="K146" s="33"/>
      <c r="L146" s="34"/>
      <c r="M146" s="33"/>
      <c r="N146" s="34"/>
      <c r="O146" s="33"/>
      <c r="P146" s="33"/>
      <c r="Q146" s="33">
        <f>IF(C146="Editorial",I146,"")</f>
      </c>
      <c r="R146" s="26">
        <f>IF(OR(C146="Technical",C146="General"),I146,"")</f>
      </c>
    </row>
    <row r="147" spans="1:18" ht="12">
      <c r="A147" s="33"/>
      <c r="B147" s="33"/>
      <c r="C147" s="33"/>
      <c r="D147" s="33"/>
      <c r="E147" s="36"/>
      <c r="F147" s="33"/>
      <c r="G147" s="34"/>
      <c r="H147" s="34"/>
      <c r="I147" s="35"/>
      <c r="J147" s="34"/>
      <c r="K147" s="33"/>
      <c r="L147" s="34"/>
      <c r="M147" s="33"/>
      <c r="N147" s="34"/>
      <c r="O147" s="33"/>
      <c r="P147" s="33"/>
      <c r="Q147" s="33">
        <f>IF(C147="Editorial",I147,"")</f>
      </c>
      <c r="R147" s="26">
        <f>IF(OR(C147="Technical",C147="General"),I147,"")</f>
      </c>
    </row>
    <row r="148" spans="1:18" ht="12">
      <c r="A148" s="33"/>
      <c r="B148" s="33"/>
      <c r="C148" s="33"/>
      <c r="D148" s="33"/>
      <c r="E148" s="36"/>
      <c r="F148" s="33"/>
      <c r="G148" s="34"/>
      <c r="H148" s="34"/>
      <c r="I148" s="35"/>
      <c r="J148" s="34"/>
      <c r="K148" s="33"/>
      <c r="L148" s="34"/>
      <c r="M148" s="33"/>
      <c r="N148" s="34"/>
      <c r="O148" s="33"/>
      <c r="P148" s="33"/>
      <c r="Q148" s="33">
        <f>IF(C148="Editorial",I148,"")</f>
      </c>
      <c r="R148" s="26">
        <f>IF(OR(C148="Technical",C148="General"),I148,"")</f>
      </c>
    </row>
    <row r="149" spans="1:18" ht="12">
      <c r="A149" s="33"/>
      <c r="B149" s="33"/>
      <c r="C149" s="33"/>
      <c r="D149" s="33"/>
      <c r="E149" s="36"/>
      <c r="F149" s="33"/>
      <c r="G149" s="34"/>
      <c r="H149" s="34"/>
      <c r="I149" s="35"/>
      <c r="J149" s="34"/>
      <c r="K149" s="33"/>
      <c r="L149" s="34"/>
      <c r="M149" s="33"/>
      <c r="N149" s="34"/>
      <c r="O149" s="33"/>
      <c r="P149" s="33"/>
      <c r="Q149" s="33">
        <f>IF(C149="Editorial",I149,"")</f>
      </c>
      <c r="R149" s="26">
        <f>IF(OR(C149="Technical",C149="General"),I149,"")</f>
      </c>
    </row>
    <row r="150" spans="1:18" ht="12">
      <c r="A150" s="33"/>
      <c r="B150" s="33"/>
      <c r="C150" s="33"/>
      <c r="D150" s="33"/>
      <c r="E150" s="36"/>
      <c r="F150" s="33"/>
      <c r="G150" s="34"/>
      <c r="H150" s="34"/>
      <c r="I150" s="35"/>
      <c r="J150" s="34"/>
      <c r="K150" s="33"/>
      <c r="L150" s="34"/>
      <c r="M150" s="33"/>
      <c r="N150" s="34"/>
      <c r="O150" s="33"/>
      <c r="P150" s="33"/>
      <c r="Q150" s="33">
        <f>IF(C150="Editorial",I150,"")</f>
      </c>
      <c r="R150" s="26">
        <f>IF(OR(C150="Technical",C150="General"),I150,"")</f>
      </c>
    </row>
    <row r="151" spans="1:18" ht="12">
      <c r="A151" s="33"/>
      <c r="B151" s="33"/>
      <c r="C151" s="33"/>
      <c r="D151" s="33"/>
      <c r="E151" s="36"/>
      <c r="F151" s="33"/>
      <c r="G151" s="34"/>
      <c r="H151" s="34"/>
      <c r="I151" s="35"/>
      <c r="J151" s="34"/>
      <c r="K151" s="33"/>
      <c r="L151" s="34"/>
      <c r="M151" s="33"/>
      <c r="N151" s="34"/>
      <c r="O151" s="33"/>
      <c r="P151" s="33"/>
      <c r="Q151" s="33">
        <f>IF(C151="Editorial",I151,"")</f>
      </c>
      <c r="R151" s="26">
        <f>IF(OR(C151="Technical",C151="General"),I151,"")</f>
      </c>
    </row>
    <row r="152" spans="1:18" ht="12">
      <c r="A152" s="33"/>
      <c r="B152" s="33"/>
      <c r="C152" s="33"/>
      <c r="D152" s="33"/>
      <c r="E152" s="36"/>
      <c r="F152" s="33"/>
      <c r="G152" s="34"/>
      <c r="H152" s="34"/>
      <c r="I152" s="35"/>
      <c r="J152" s="34"/>
      <c r="K152" s="33"/>
      <c r="L152" s="34"/>
      <c r="M152" s="33"/>
      <c r="N152" s="34"/>
      <c r="O152" s="33"/>
      <c r="P152" s="33"/>
      <c r="Q152" s="33">
        <f>IF(C152="Editorial",I152,"")</f>
      </c>
      <c r="R152" s="26">
        <f>IF(OR(C152="Technical",C152="General"),I152,"")</f>
      </c>
    </row>
    <row r="153" spans="1:18" ht="12">
      <c r="A153" s="33"/>
      <c r="B153" s="33"/>
      <c r="C153" s="33"/>
      <c r="D153" s="33"/>
      <c r="E153" s="36"/>
      <c r="F153" s="33"/>
      <c r="G153" s="34"/>
      <c r="H153" s="34"/>
      <c r="I153" s="35"/>
      <c r="J153" s="34"/>
      <c r="K153" s="33"/>
      <c r="L153" s="34"/>
      <c r="M153" s="33"/>
      <c r="N153" s="34"/>
      <c r="O153" s="33"/>
      <c r="P153" s="33"/>
      <c r="Q153" s="33">
        <f>IF(C153="Editorial",I153,"")</f>
      </c>
      <c r="R153" s="26">
        <f>IF(OR(C153="Technical",C153="General"),I153,"")</f>
      </c>
    </row>
    <row r="154" spans="1:18" ht="12">
      <c r="A154" s="33"/>
      <c r="B154" s="33"/>
      <c r="C154" s="33"/>
      <c r="D154" s="33"/>
      <c r="E154" s="36"/>
      <c r="F154" s="33"/>
      <c r="G154" s="34"/>
      <c r="H154" s="34"/>
      <c r="I154" s="35"/>
      <c r="J154" s="34"/>
      <c r="K154" s="33"/>
      <c r="L154" s="34"/>
      <c r="M154" s="33"/>
      <c r="N154" s="34"/>
      <c r="O154" s="33"/>
      <c r="P154" s="33"/>
      <c r="Q154" s="33">
        <f>IF(C154="Editorial",I154,"")</f>
      </c>
      <c r="R154" s="26">
        <f>IF(OR(C154="Technical",C154="General"),I154,"")</f>
      </c>
    </row>
    <row r="155" spans="1:18" ht="12">
      <c r="A155" s="33"/>
      <c r="B155" s="33"/>
      <c r="C155" s="33"/>
      <c r="D155" s="33"/>
      <c r="E155" s="36"/>
      <c r="F155" s="33"/>
      <c r="G155" s="34"/>
      <c r="H155" s="34"/>
      <c r="I155" s="35"/>
      <c r="J155" s="34"/>
      <c r="K155" s="33"/>
      <c r="L155" s="34"/>
      <c r="M155" s="33"/>
      <c r="N155" s="34"/>
      <c r="O155" s="33"/>
      <c r="P155" s="33"/>
      <c r="Q155" s="33">
        <f>IF(C155="Editorial",I155,"")</f>
      </c>
      <c r="R155" s="26">
        <f>IF(OR(C155="Technical",C155="General"),I155,"")</f>
      </c>
    </row>
    <row r="156" spans="1:18" ht="12">
      <c r="A156" s="33"/>
      <c r="B156" s="33"/>
      <c r="C156" s="33"/>
      <c r="D156" s="33"/>
      <c r="E156" s="36"/>
      <c r="F156" s="33"/>
      <c r="G156" s="34"/>
      <c r="H156" s="34"/>
      <c r="I156" s="35"/>
      <c r="J156" s="34"/>
      <c r="K156" s="33"/>
      <c r="L156" s="34"/>
      <c r="M156" s="33"/>
      <c r="N156" s="34"/>
      <c r="O156" s="33"/>
      <c r="P156" s="33"/>
      <c r="Q156" s="33">
        <f>IF(C156="Editorial",I156,"")</f>
      </c>
      <c r="R156" s="26">
        <f>IF(OR(C156="Technical",C156="General"),I156,"")</f>
      </c>
    </row>
    <row r="157" spans="1:18" ht="12">
      <c r="A157" s="33"/>
      <c r="B157" s="33"/>
      <c r="C157" s="33"/>
      <c r="D157" s="33"/>
      <c r="E157" s="36"/>
      <c r="F157" s="33"/>
      <c r="G157" s="34"/>
      <c r="H157" s="34"/>
      <c r="I157" s="35"/>
      <c r="J157" s="34"/>
      <c r="K157" s="33"/>
      <c r="L157" s="34"/>
      <c r="M157" s="33"/>
      <c r="N157" s="34"/>
      <c r="O157" s="33"/>
      <c r="P157" s="33"/>
      <c r="Q157" s="33">
        <f>IF(C157="Editorial",I157,"")</f>
      </c>
      <c r="R157" s="26">
        <f>IF(OR(C157="Technical",C157="General"),I157,"")</f>
      </c>
    </row>
    <row r="158" spans="1:18" ht="12">
      <c r="A158" s="33"/>
      <c r="B158" s="33"/>
      <c r="C158" s="33"/>
      <c r="D158" s="33"/>
      <c r="E158" s="36"/>
      <c r="F158" s="33"/>
      <c r="G158" s="34"/>
      <c r="H158" s="34"/>
      <c r="I158" s="35"/>
      <c r="J158" s="34"/>
      <c r="K158" s="33"/>
      <c r="L158" s="34"/>
      <c r="M158" s="33"/>
      <c r="N158" s="34"/>
      <c r="O158" s="33"/>
      <c r="P158" s="33"/>
      <c r="Q158" s="33">
        <f>IF(C158="Editorial",I158,"")</f>
      </c>
      <c r="R158" s="26">
        <f>IF(OR(C158="Technical",C158="General"),I158,"")</f>
      </c>
    </row>
    <row r="159" spans="1:18" ht="12">
      <c r="A159" s="33"/>
      <c r="B159" s="33"/>
      <c r="C159" s="33"/>
      <c r="D159" s="33"/>
      <c r="E159" s="36"/>
      <c r="F159" s="33"/>
      <c r="G159" s="34"/>
      <c r="H159" s="34"/>
      <c r="I159" s="35"/>
      <c r="J159" s="34"/>
      <c r="K159" s="33"/>
      <c r="L159" s="34"/>
      <c r="M159" s="33"/>
      <c r="N159" s="34"/>
      <c r="O159" s="33"/>
      <c r="P159" s="33"/>
      <c r="Q159" s="33">
        <f>IF(C159="Editorial",I159,"")</f>
      </c>
      <c r="R159" s="26">
        <f>IF(OR(C159="Technical",C159="General"),I159,"")</f>
      </c>
    </row>
    <row r="160" spans="1:18" ht="12">
      <c r="A160" s="33"/>
      <c r="B160" s="33"/>
      <c r="C160" s="33"/>
      <c r="D160" s="33"/>
      <c r="E160" s="36"/>
      <c r="F160" s="33"/>
      <c r="G160" s="34"/>
      <c r="H160" s="34"/>
      <c r="I160" s="35"/>
      <c r="J160" s="34"/>
      <c r="K160" s="33"/>
      <c r="L160" s="34"/>
      <c r="M160" s="33"/>
      <c r="N160" s="34"/>
      <c r="O160" s="33"/>
      <c r="P160" s="33"/>
      <c r="Q160" s="33">
        <f>IF(C160="Editorial",I160,"")</f>
      </c>
      <c r="R160" s="26">
        <f>IF(OR(C160="Technical",C160="General"),I160,"")</f>
      </c>
    </row>
    <row r="161" spans="1:18" ht="12">
      <c r="A161" s="33"/>
      <c r="B161" s="33"/>
      <c r="C161" s="33"/>
      <c r="D161" s="33"/>
      <c r="E161" s="36"/>
      <c r="F161" s="33"/>
      <c r="G161" s="34"/>
      <c r="H161" s="34"/>
      <c r="I161" s="35"/>
      <c r="J161" s="34"/>
      <c r="K161" s="33"/>
      <c r="L161" s="34"/>
      <c r="M161" s="33"/>
      <c r="N161" s="34"/>
      <c r="O161" s="33"/>
      <c r="P161" s="33"/>
      <c r="Q161" s="33">
        <f>IF(C161="Editorial",I161,"")</f>
      </c>
      <c r="R161" s="26">
        <f>IF(OR(C161="Technical",C161="General"),I161,"")</f>
      </c>
    </row>
    <row r="162" spans="1:18" ht="12">
      <c r="A162" s="33"/>
      <c r="B162" s="33"/>
      <c r="C162" s="33"/>
      <c r="D162" s="33"/>
      <c r="E162" s="36"/>
      <c r="F162" s="33"/>
      <c r="G162" s="34"/>
      <c r="H162" s="34"/>
      <c r="I162" s="35"/>
      <c r="J162" s="34"/>
      <c r="K162" s="33"/>
      <c r="L162" s="34"/>
      <c r="M162" s="33"/>
      <c r="N162" s="34"/>
      <c r="O162" s="33"/>
      <c r="P162" s="33"/>
      <c r="Q162" s="33">
        <f>IF(C162="Editorial",I162,"")</f>
      </c>
      <c r="R162" s="26">
        <f>IF(OR(C162="Technical",C162="General"),I162,"")</f>
      </c>
    </row>
    <row r="163" spans="1:18" ht="12">
      <c r="A163" s="33"/>
      <c r="B163" s="33"/>
      <c r="C163" s="33"/>
      <c r="D163" s="33"/>
      <c r="E163" s="36"/>
      <c r="F163" s="33"/>
      <c r="G163" s="34"/>
      <c r="H163" s="34"/>
      <c r="I163" s="35"/>
      <c r="J163" s="34"/>
      <c r="K163" s="33"/>
      <c r="L163" s="34"/>
      <c r="M163" s="33"/>
      <c r="N163" s="34"/>
      <c r="O163" s="33"/>
      <c r="P163" s="33"/>
      <c r="Q163" s="33">
        <f>IF(C163="Editorial",I163,"")</f>
      </c>
      <c r="R163" s="26">
        <f>IF(OR(C163="Technical",C163="General"),I163,"")</f>
      </c>
    </row>
    <row r="164" spans="1:18" ht="12">
      <c r="A164" s="33"/>
      <c r="B164" s="33"/>
      <c r="C164" s="33"/>
      <c r="D164" s="33"/>
      <c r="E164" s="36"/>
      <c r="F164" s="33"/>
      <c r="G164" s="34"/>
      <c r="H164" s="34"/>
      <c r="I164" s="35"/>
      <c r="J164" s="34"/>
      <c r="K164" s="33"/>
      <c r="L164" s="34"/>
      <c r="M164" s="33"/>
      <c r="N164" s="34"/>
      <c r="O164" s="33"/>
      <c r="P164" s="33"/>
      <c r="Q164" s="33">
        <f>IF(C164="Editorial",I164,"")</f>
      </c>
      <c r="R164" s="26">
        <f>IF(OR(C164="Technical",C164="General"),I164,"")</f>
      </c>
    </row>
    <row r="165" spans="1:18" ht="12">
      <c r="A165" s="33"/>
      <c r="B165" s="33"/>
      <c r="C165" s="33"/>
      <c r="D165" s="33"/>
      <c r="E165" s="36"/>
      <c r="F165" s="33"/>
      <c r="G165" s="34"/>
      <c r="H165" s="34"/>
      <c r="I165" s="35"/>
      <c r="J165" s="34"/>
      <c r="K165" s="33"/>
      <c r="L165" s="34"/>
      <c r="M165" s="33"/>
      <c r="N165" s="34"/>
      <c r="O165" s="33"/>
      <c r="P165" s="33"/>
      <c r="Q165" s="33">
        <f>IF(C165="Editorial",I165,"")</f>
      </c>
      <c r="R165" s="26">
        <f>IF(OR(C165="Technical",C165="General"),I165,"")</f>
      </c>
    </row>
    <row r="166" spans="1:18" ht="12">
      <c r="A166" s="33"/>
      <c r="B166" s="33"/>
      <c r="C166" s="33"/>
      <c r="D166" s="33"/>
      <c r="E166" s="36"/>
      <c r="F166" s="33"/>
      <c r="G166" s="34"/>
      <c r="H166" s="34"/>
      <c r="I166" s="35"/>
      <c r="J166" s="34"/>
      <c r="K166" s="33"/>
      <c r="L166" s="34"/>
      <c r="M166" s="33"/>
      <c r="N166" s="34"/>
      <c r="O166" s="33"/>
      <c r="P166" s="33"/>
      <c r="Q166" s="33">
        <f>IF(C166="Editorial",I166,"")</f>
      </c>
      <c r="R166" s="26">
        <f>IF(OR(C166="Technical",C166="General"),I166,"")</f>
      </c>
    </row>
    <row r="167" spans="1:18" ht="12">
      <c r="A167" s="33"/>
      <c r="B167" s="33"/>
      <c r="C167" s="33"/>
      <c r="D167" s="33"/>
      <c r="E167" s="36"/>
      <c r="F167" s="33"/>
      <c r="G167" s="34"/>
      <c r="H167" s="34"/>
      <c r="I167" s="35"/>
      <c r="J167" s="34"/>
      <c r="K167" s="33"/>
      <c r="L167" s="34"/>
      <c r="M167" s="33"/>
      <c r="N167" s="34"/>
      <c r="O167" s="33"/>
      <c r="P167" s="33"/>
      <c r="Q167" s="33">
        <f>IF(C167="Editorial",I167,"")</f>
      </c>
      <c r="R167" s="26">
        <f>IF(OR(C167="Technical",C167="General"),I167,"")</f>
      </c>
    </row>
    <row r="168" spans="1:18" ht="12">
      <c r="A168" s="33"/>
      <c r="B168" s="33"/>
      <c r="C168" s="33"/>
      <c r="D168" s="33"/>
      <c r="E168" s="36"/>
      <c r="F168" s="33"/>
      <c r="G168" s="34"/>
      <c r="H168" s="34"/>
      <c r="I168" s="35"/>
      <c r="J168" s="34"/>
      <c r="K168" s="33"/>
      <c r="L168" s="34"/>
      <c r="M168" s="33"/>
      <c r="N168" s="34"/>
      <c r="O168" s="33"/>
      <c r="P168" s="33"/>
      <c r="Q168" s="33">
        <f>IF(C168="Editorial",I168,"")</f>
      </c>
      <c r="R168" s="26">
        <f>IF(OR(C168="Technical",C168="General"),I168,"")</f>
      </c>
    </row>
    <row r="169" spans="1:18" ht="12">
      <c r="A169" s="33"/>
      <c r="B169" s="33"/>
      <c r="C169" s="33"/>
      <c r="D169" s="33"/>
      <c r="E169" s="36"/>
      <c r="F169" s="33"/>
      <c r="G169" s="34"/>
      <c r="H169" s="34"/>
      <c r="I169" s="35"/>
      <c r="J169" s="34"/>
      <c r="K169" s="33"/>
      <c r="L169" s="34"/>
      <c r="M169" s="33"/>
      <c r="N169" s="34"/>
      <c r="O169" s="33"/>
      <c r="P169" s="33"/>
      <c r="Q169" s="33">
        <f>IF(C169="Editorial",I169,"")</f>
      </c>
      <c r="R169" s="26">
        <f>IF(OR(C169="Technical",C169="General"),I169,"")</f>
      </c>
    </row>
    <row r="170" spans="1:18" ht="12">
      <c r="A170" s="33"/>
      <c r="B170" s="33"/>
      <c r="C170" s="33"/>
      <c r="D170" s="33"/>
      <c r="E170" s="36"/>
      <c r="F170" s="33"/>
      <c r="G170" s="34"/>
      <c r="H170" s="34"/>
      <c r="I170" s="35"/>
      <c r="J170" s="34"/>
      <c r="K170" s="33"/>
      <c r="L170" s="34"/>
      <c r="M170" s="33"/>
      <c r="N170" s="34"/>
      <c r="O170" s="33"/>
      <c r="P170" s="33"/>
      <c r="Q170" s="33">
        <f>IF(C170="Editorial",I170,"")</f>
      </c>
      <c r="R170" s="26">
        <f>IF(OR(C170="Technical",C170="General"),I170,"")</f>
      </c>
    </row>
    <row r="171" spans="1:18" ht="12">
      <c r="A171" s="33"/>
      <c r="B171" s="33"/>
      <c r="C171" s="33"/>
      <c r="D171" s="33"/>
      <c r="E171" s="36"/>
      <c r="F171" s="33"/>
      <c r="G171" s="34"/>
      <c r="H171" s="34"/>
      <c r="I171" s="35"/>
      <c r="J171" s="34"/>
      <c r="K171" s="33"/>
      <c r="L171" s="34"/>
      <c r="M171" s="33"/>
      <c r="N171" s="34"/>
      <c r="O171" s="33"/>
      <c r="P171" s="33"/>
      <c r="Q171" s="33">
        <f>IF(C171="Editorial",I171,"")</f>
      </c>
      <c r="R171" s="26">
        <f>IF(OR(C171="Technical",C171="General"),I171,"")</f>
      </c>
    </row>
    <row r="172" spans="1:18" ht="12">
      <c r="A172" s="33"/>
      <c r="B172" s="33"/>
      <c r="C172" s="33"/>
      <c r="D172" s="33"/>
      <c r="E172" s="36"/>
      <c r="F172" s="33"/>
      <c r="G172" s="34"/>
      <c r="H172" s="34"/>
      <c r="I172" s="35"/>
      <c r="J172" s="34"/>
      <c r="K172" s="33"/>
      <c r="L172" s="34"/>
      <c r="M172" s="33"/>
      <c r="N172" s="34"/>
      <c r="O172" s="33"/>
      <c r="P172" s="33"/>
      <c r="Q172" s="33">
        <f>IF(C172="Editorial",I172,"")</f>
      </c>
      <c r="R172" s="26">
        <f>IF(OR(C172="Technical",C172="General"),I172,"")</f>
      </c>
    </row>
    <row r="173" spans="1:18" ht="12">
      <c r="A173" s="33"/>
      <c r="B173" s="33"/>
      <c r="C173" s="33"/>
      <c r="D173" s="33"/>
      <c r="E173" s="36"/>
      <c r="F173" s="33"/>
      <c r="G173" s="34"/>
      <c r="H173" s="34"/>
      <c r="I173" s="35"/>
      <c r="J173" s="34"/>
      <c r="K173" s="33"/>
      <c r="L173" s="34"/>
      <c r="M173" s="33"/>
      <c r="N173" s="34"/>
      <c r="O173" s="33"/>
      <c r="P173" s="33"/>
      <c r="Q173" s="33">
        <f>IF(C173="Editorial",I173,"")</f>
      </c>
      <c r="R173" s="26">
        <f>IF(OR(C173="Technical",C173="General"),I173,"")</f>
      </c>
    </row>
    <row r="174" spans="1:18" ht="12">
      <c r="A174" s="33"/>
      <c r="B174" s="33"/>
      <c r="C174" s="33"/>
      <c r="D174" s="33"/>
      <c r="E174" s="36"/>
      <c r="F174" s="33"/>
      <c r="G174" s="34"/>
      <c r="H174" s="34"/>
      <c r="I174" s="35"/>
      <c r="J174" s="34"/>
      <c r="K174" s="33"/>
      <c r="L174" s="34"/>
      <c r="M174" s="33"/>
      <c r="N174" s="34"/>
      <c r="O174" s="33"/>
      <c r="P174" s="33"/>
      <c r="Q174" s="33">
        <f>IF(C174="Editorial",I174,"")</f>
      </c>
      <c r="R174" s="26">
        <f>IF(OR(C174="Technical",C174="General"),I174,"")</f>
      </c>
    </row>
    <row r="175" spans="1:18" ht="12">
      <c r="A175" s="33"/>
      <c r="B175" s="33"/>
      <c r="C175" s="33"/>
      <c r="D175" s="33"/>
      <c r="E175" s="36"/>
      <c r="F175" s="33"/>
      <c r="G175" s="34"/>
      <c r="H175" s="34"/>
      <c r="I175" s="35"/>
      <c r="J175" s="34"/>
      <c r="K175" s="33"/>
      <c r="L175" s="34"/>
      <c r="M175" s="33"/>
      <c r="N175" s="34"/>
      <c r="O175" s="33"/>
      <c r="P175" s="33"/>
      <c r="Q175" s="33">
        <f>IF(C175="Editorial",I175,"")</f>
      </c>
      <c r="R175" s="26">
        <f>IF(OR(C175="Technical",C175="General"),I175,"")</f>
      </c>
    </row>
    <row r="176" spans="1:18" ht="12">
      <c r="A176" s="33"/>
      <c r="B176" s="33"/>
      <c r="C176" s="33"/>
      <c r="D176" s="33"/>
      <c r="E176" s="36"/>
      <c r="F176" s="33"/>
      <c r="G176" s="34"/>
      <c r="H176" s="34"/>
      <c r="I176" s="35"/>
      <c r="J176" s="34"/>
      <c r="K176" s="33"/>
      <c r="L176" s="34"/>
      <c r="M176" s="33"/>
      <c r="N176" s="34"/>
      <c r="O176" s="33"/>
      <c r="P176" s="33"/>
      <c r="Q176" s="33">
        <f>IF(C176="Editorial",I176,"")</f>
      </c>
      <c r="R176" s="26">
        <f>IF(OR(C176="Technical",C176="General"),I176,"")</f>
      </c>
    </row>
    <row r="177" spans="1:18" ht="12">
      <c r="A177" s="33"/>
      <c r="B177" s="33"/>
      <c r="C177" s="33"/>
      <c r="D177" s="33"/>
      <c r="E177" s="36"/>
      <c r="F177" s="33"/>
      <c r="G177" s="34"/>
      <c r="H177" s="34"/>
      <c r="I177" s="35"/>
      <c r="J177" s="34"/>
      <c r="K177" s="33"/>
      <c r="L177" s="34"/>
      <c r="M177" s="33"/>
      <c r="N177" s="34"/>
      <c r="O177" s="33"/>
      <c r="P177" s="33"/>
      <c r="Q177" s="33">
        <f>IF(C177="Editorial",I177,"")</f>
      </c>
      <c r="R177" s="26">
        <f>IF(OR(C177="Technical",C177="General"),I177,"")</f>
      </c>
    </row>
    <row r="178" spans="1:18" ht="12">
      <c r="A178" s="33"/>
      <c r="B178" s="33"/>
      <c r="C178" s="33"/>
      <c r="D178" s="33"/>
      <c r="E178" s="36"/>
      <c r="F178" s="33"/>
      <c r="G178" s="34"/>
      <c r="H178" s="34"/>
      <c r="I178" s="35"/>
      <c r="J178" s="34"/>
      <c r="K178" s="33"/>
      <c r="L178" s="34"/>
      <c r="M178" s="33"/>
      <c r="N178" s="34"/>
      <c r="O178" s="33"/>
      <c r="P178" s="33"/>
      <c r="Q178" s="33">
        <f>IF(C178="Editorial",I178,"")</f>
      </c>
      <c r="R178" s="26">
        <f>IF(OR(C178="Technical",C178="General"),I178,"")</f>
      </c>
    </row>
    <row r="179" spans="1:18" ht="12">
      <c r="A179" s="33"/>
      <c r="B179" s="33"/>
      <c r="C179" s="33"/>
      <c r="D179" s="33"/>
      <c r="E179" s="36"/>
      <c r="F179" s="33"/>
      <c r="G179" s="34"/>
      <c r="H179" s="34"/>
      <c r="I179" s="35"/>
      <c r="J179" s="34"/>
      <c r="K179" s="33"/>
      <c r="L179" s="34"/>
      <c r="M179" s="33"/>
      <c r="N179" s="34"/>
      <c r="O179" s="33"/>
      <c r="P179" s="33"/>
      <c r="Q179" s="33">
        <f>IF(C179="Editorial",I179,"")</f>
      </c>
      <c r="R179" s="26">
        <f>IF(OR(C179="Technical",C179="General"),I179,"")</f>
      </c>
    </row>
    <row r="180" spans="1:18" ht="12">
      <c r="A180" s="33"/>
      <c r="B180" s="33"/>
      <c r="C180" s="33"/>
      <c r="D180" s="33"/>
      <c r="E180" s="36"/>
      <c r="F180" s="33"/>
      <c r="G180" s="34"/>
      <c r="H180" s="34"/>
      <c r="I180" s="35"/>
      <c r="J180" s="34"/>
      <c r="K180" s="33"/>
      <c r="L180" s="34"/>
      <c r="M180" s="33"/>
      <c r="N180" s="34"/>
      <c r="O180" s="33"/>
      <c r="P180" s="33"/>
      <c r="Q180" s="33">
        <f>IF(C180="Editorial",I180,"")</f>
      </c>
      <c r="R180" s="26">
        <f>IF(OR(C180="Technical",C180="General"),I180,"")</f>
      </c>
    </row>
    <row r="181" spans="1:18" ht="12">
      <c r="A181" s="33"/>
      <c r="B181" s="33"/>
      <c r="C181" s="33"/>
      <c r="D181" s="33"/>
      <c r="E181" s="36"/>
      <c r="F181" s="33"/>
      <c r="G181" s="34"/>
      <c r="H181" s="34"/>
      <c r="I181" s="35"/>
      <c r="J181" s="34"/>
      <c r="K181" s="33"/>
      <c r="L181" s="34"/>
      <c r="M181" s="33"/>
      <c r="N181" s="34"/>
      <c r="O181" s="33"/>
      <c r="P181" s="33"/>
      <c r="Q181" s="33">
        <f>IF(C181="Editorial",I181,"")</f>
      </c>
      <c r="R181" s="26">
        <f>IF(OR(C181="Technical",C181="General"),I181,"")</f>
      </c>
    </row>
    <row r="182" spans="1:18" ht="12">
      <c r="A182" s="33"/>
      <c r="B182" s="33"/>
      <c r="C182" s="33"/>
      <c r="D182" s="33"/>
      <c r="E182" s="36"/>
      <c r="F182" s="33"/>
      <c r="G182" s="34"/>
      <c r="H182" s="34"/>
      <c r="I182" s="35"/>
      <c r="J182" s="34"/>
      <c r="K182" s="33"/>
      <c r="L182" s="34"/>
      <c r="M182" s="33"/>
      <c r="N182" s="34"/>
      <c r="O182" s="33"/>
      <c r="P182" s="33"/>
      <c r="Q182" s="33">
        <f>IF(C182="Editorial",I182,"")</f>
      </c>
      <c r="R182" s="26">
        <f>IF(OR(C182="Technical",C182="General"),I182,"")</f>
      </c>
    </row>
    <row r="183" spans="1:18" ht="12">
      <c r="A183" s="33"/>
      <c r="B183" s="33"/>
      <c r="C183" s="33"/>
      <c r="D183" s="33"/>
      <c r="E183" s="36"/>
      <c r="F183" s="33"/>
      <c r="G183" s="34"/>
      <c r="H183" s="34"/>
      <c r="I183" s="35"/>
      <c r="J183" s="34"/>
      <c r="K183" s="33"/>
      <c r="L183" s="34"/>
      <c r="M183" s="33"/>
      <c r="N183" s="34"/>
      <c r="O183" s="33"/>
      <c r="P183" s="33"/>
      <c r="Q183" s="33">
        <f>IF(C183="Editorial",I183,"")</f>
      </c>
      <c r="R183" s="26">
        <f>IF(OR(C183="Technical",C183="General"),I183,"")</f>
      </c>
    </row>
    <row r="184" spans="1:18" ht="12">
      <c r="A184" s="33"/>
      <c r="B184" s="33"/>
      <c r="C184" s="33"/>
      <c r="D184" s="33"/>
      <c r="E184" s="36"/>
      <c r="F184" s="33"/>
      <c r="G184" s="34"/>
      <c r="H184" s="34"/>
      <c r="I184" s="35"/>
      <c r="J184" s="34"/>
      <c r="K184" s="33"/>
      <c r="L184" s="34"/>
      <c r="M184" s="33"/>
      <c r="N184" s="34"/>
      <c r="O184" s="33"/>
      <c r="P184" s="33"/>
      <c r="Q184" s="33">
        <f>IF(C184="Editorial",I184,"")</f>
      </c>
      <c r="R184" s="26">
        <f>IF(OR(C184="Technical",C184="General"),I184,"")</f>
      </c>
    </row>
    <row r="185" spans="1:18" ht="12">
      <c r="A185" s="33"/>
      <c r="B185" s="33"/>
      <c r="C185" s="33"/>
      <c r="D185" s="33"/>
      <c r="E185" s="36"/>
      <c r="F185" s="33"/>
      <c r="G185" s="34"/>
      <c r="H185" s="34"/>
      <c r="I185" s="35"/>
      <c r="J185" s="34"/>
      <c r="K185" s="33"/>
      <c r="L185" s="34"/>
      <c r="M185" s="33"/>
      <c r="N185" s="34"/>
      <c r="O185" s="33"/>
      <c r="P185" s="33"/>
      <c r="Q185" s="33">
        <f>IF(C185="Editorial",I185,"")</f>
      </c>
      <c r="R185" s="26">
        <f>IF(OR(C185="Technical",C185="General"),I185,"")</f>
      </c>
    </row>
    <row r="186" spans="1:18" ht="12">
      <c r="A186" s="33"/>
      <c r="B186" s="33"/>
      <c r="C186" s="33"/>
      <c r="D186" s="33"/>
      <c r="E186" s="36"/>
      <c r="F186" s="33"/>
      <c r="G186" s="34"/>
      <c r="H186" s="34"/>
      <c r="I186" s="35"/>
      <c r="J186" s="34"/>
      <c r="K186" s="33"/>
      <c r="L186" s="34"/>
      <c r="M186" s="33"/>
      <c r="N186" s="34"/>
      <c r="O186" s="33"/>
      <c r="P186" s="33"/>
      <c r="Q186" s="33">
        <f>IF(C186="Editorial",I186,"")</f>
      </c>
      <c r="R186" s="26">
        <f>IF(OR(C186="Technical",C186="General"),I186,"")</f>
      </c>
    </row>
    <row r="187" spans="1:18" ht="12">
      <c r="A187" s="33"/>
      <c r="B187" s="33"/>
      <c r="C187" s="33"/>
      <c r="D187" s="33"/>
      <c r="E187" s="36"/>
      <c r="F187" s="33"/>
      <c r="G187" s="34"/>
      <c r="H187" s="34"/>
      <c r="I187" s="35"/>
      <c r="J187" s="34"/>
      <c r="K187" s="33"/>
      <c r="L187" s="34"/>
      <c r="M187" s="33"/>
      <c r="N187" s="34"/>
      <c r="O187" s="33"/>
      <c r="P187" s="33"/>
      <c r="Q187" s="33">
        <f>IF(C187="Editorial",I187,"")</f>
      </c>
      <c r="R187" s="26">
        <f>IF(OR(C187="Technical",C187="General"),I187,"")</f>
      </c>
    </row>
    <row r="188" spans="1:18" ht="12">
      <c r="A188" s="33"/>
      <c r="B188" s="33"/>
      <c r="C188" s="33"/>
      <c r="D188" s="33"/>
      <c r="E188" s="36"/>
      <c r="F188" s="33"/>
      <c r="G188" s="34"/>
      <c r="H188" s="34"/>
      <c r="I188" s="35"/>
      <c r="J188" s="34"/>
      <c r="K188" s="33"/>
      <c r="L188" s="34"/>
      <c r="M188" s="33"/>
      <c r="N188" s="34"/>
      <c r="O188" s="33"/>
      <c r="P188" s="33"/>
      <c r="Q188" s="33">
        <f>IF(C188="Editorial",I188,"")</f>
      </c>
      <c r="R188" s="26">
        <f>IF(OR(C188="Technical",C188="General"),I188,"")</f>
      </c>
    </row>
    <row r="189" spans="1:18" ht="12">
      <c r="A189" s="33"/>
      <c r="B189" s="33"/>
      <c r="C189" s="33"/>
      <c r="D189" s="33"/>
      <c r="E189" s="36"/>
      <c r="F189" s="33"/>
      <c r="G189" s="34"/>
      <c r="H189" s="34"/>
      <c r="I189" s="35"/>
      <c r="J189" s="34"/>
      <c r="K189" s="33"/>
      <c r="L189" s="34"/>
      <c r="M189" s="33"/>
      <c r="N189" s="34"/>
      <c r="O189" s="33"/>
      <c r="P189" s="33"/>
      <c r="Q189" s="33">
        <f>IF(C189="Editorial",I189,"")</f>
      </c>
      <c r="R189" s="26">
        <f>IF(OR(C189="Technical",C189="General"),I189,"")</f>
      </c>
    </row>
    <row r="190" spans="1:18" ht="12">
      <c r="A190" s="33"/>
      <c r="B190" s="33"/>
      <c r="C190" s="33"/>
      <c r="D190" s="33"/>
      <c r="E190" s="36"/>
      <c r="F190" s="33"/>
      <c r="G190" s="34"/>
      <c r="H190" s="34"/>
      <c r="I190" s="35"/>
      <c r="J190" s="34"/>
      <c r="K190" s="33"/>
      <c r="L190" s="34"/>
      <c r="M190" s="33"/>
      <c r="N190" s="34"/>
      <c r="O190" s="33"/>
      <c r="P190" s="33"/>
      <c r="Q190" s="33">
        <f>IF(C190="Editorial",I190,"")</f>
      </c>
      <c r="R190" s="26">
        <f>IF(OR(C190="Technical",C190="General"),I190,"")</f>
      </c>
    </row>
    <row r="191" spans="1:18" ht="12">
      <c r="A191" s="33"/>
      <c r="B191" s="33"/>
      <c r="C191" s="33"/>
      <c r="D191" s="33"/>
      <c r="E191" s="36"/>
      <c r="F191" s="33"/>
      <c r="G191" s="34"/>
      <c r="H191" s="34"/>
      <c r="I191" s="35"/>
      <c r="J191" s="34"/>
      <c r="K191" s="33"/>
      <c r="L191" s="34"/>
      <c r="M191" s="33"/>
      <c r="N191" s="34"/>
      <c r="O191" s="33"/>
      <c r="P191" s="33"/>
      <c r="Q191" s="33">
        <f>IF(C191="Editorial",I191,"")</f>
      </c>
      <c r="R191" s="26">
        <f>IF(OR(C191="Technical",C191="General"),I191,"")</f>
      </c>
    </row>
    <row r="192" spans="1:18" ht="12">
      <c r="A192" s="33"/>
      <c r="B192" s="33"/>
      <c r="C192" s="33"/>
      <c r="D192" s="33"/>
      <c r="E192" s="36"/>
      <c r="F192" s="33"/>
      <c r="G192" s="34"/>
      <c r="H192" s="34"/>
      <c r="I192" s="35"/>
      <c r="J192" s="34"/>
      <c r="K192" s="33"/>
      <c r="L192" s="34"/>
      <c r="M192" s="33"/>
      <c r="N192" s="34"/>
      <c r="O192" s="33"/>
      <c r="P192" s="33"/>
      <c r="Q192" s="33">
        <f>IF(C192="Editorial",I192,"")</f>
      </c>
      <c r="R192" s="26">
        <f>IF(OR(C192="Technical",C192="General"),I192,"")</f>
      </c>
    </row>
    <row r="193" spans="1:18" ht="12">
      <c r="A193" s="33"/>
      <c r="B193" s="33"/>
      <c r="C193" s="33"/>
      <c r="D193" s="33"/>
      <c r="E193" s="36"/>
      <c r="F193" s="33"/>
      <c r="G193" s="34"/>
      <c r="H193" s="34"/>
      <c r="I193" s="35"/>
      <c r="J193" s="34"/>
      <c r="K193" s="33"/>
      <c r="L193" s="34"/>
      <c r="M193" s="33"/>
      <c r="N193" s="34"/>
      <c r="O193" s="33"/>
      <c r="P193" s="33"/>
      <c r="Q193" s="33">
        <f>IF(C193="Editorial",I193,"")</f>
      </c>
      <c r="R193" s="26">
        <f>IF(OR(C193="Technical",C193="General"),I193,"")</f>
      </c>
    </row>
    <row r="194" spans="1:18" ht="12">
      <c r="A194" s="33"/>
      <c r="B194" s="33"/>
      <c r="C194" s="33"/>
      <c r="D194" s="33"/>
      <c r="E194" s="36"/>
      <c r="F194" s="33"/>
      <c r="G194" s="34"/>
      <c r="H194" s="34"/>
      <c r="I194" s="35"/>
      <c r="J194" s="34"/>
      <c r="K194" s="33"/>
      <c r="L194" s="34"/>
      <c r="M194" s="33"/>
      <c r="N194" s="34"/>
      <c r="O194" s="33"/>
      <c r="P194" s="33"/>
      <c r="Q194" s="33">
        <f>IF(C194="Editorial",I194,"")</f>
      </c>
      <c r="R194" s="26">
        <f>IF(OR(C194="Technical",C194="General"),I194,"")</f>
      </c>
    </row>
    <row r="195" spans="1:18" ht="12">
      <c r="A195" s="33"/>
      <c r="B195" s="33"/>
      <c r="C195" s="33"/>
      <c r="D195" s="33"/>
      <c r="E195" s="36"/>
      <c r="F195" s="33"/>
      <c r="G195" s="34"/>
      <c r="H195" s="34"/>
      <c r="I195" s="35"/>
      <c r="J195" s="34"/>
      <c r="K195" s="33"/>
      <c r="L195" s="34"/>
      <c r="M195" s="33"/>
      <c r="N195" s="34"/>
      <c r="O195" s="33"/>
      <c r="P195" s="33"/>
      <c r="Q195" s="33">
        <f>IF(C195="Editorial",I195,"")</f>
      </c>
      <c r="R195" s="26">
        <f>IF(OR(C195="Technical",C195="General"),I195,"")</f>
      </c>
    </row>
    <row r="196" spans="1:18" ht="12">
      <c r="A196" s="33"/>
      <c r="B196" s="33"/>
      <c r="C196" s="33"/>
      <c r="D196" s="33"/>
      <c r="E196" s="36"/>
      <c r="F196" s="33"/>
      <c r="G196" s="34"/>
      <c r="H196" s="34"/>
      <c r="I196" s="35"/>
      <c r="J196" s="34"/>
      <c r="K196" s="33"/>
      <c r="L196" s="34"/>
      <c r="M196" s="33"/>
      <c r="N196" s="34"/>
      <c r="O196" s="33"/>
      <c r="P196" s="33"/>
      <c r="Q196" s="33">
        <f>IF(C196="Editorial",I196,"")</f>
      </c>
      <c r="R196" s="26">
        <f>IF(OR(C196="Technical",C196="General"),I196,"")</f>
      </c>
    </row>
    <row r="197" spans="1:18" ht="12">
      <c r="A197" s="33"/>
      <c r="B197" s="33"/>
      <c r="C197" s="33"/>
      <c r="D197" s="33"/>
      <c r="E197" s="36"/>
      <c r="F197" s="33"/>
      <c r="G197" s="34"/>
      <c r="H197" s="34"/>
      <c r="I197" s="35"/>
      <c r="J197" s="34"/>
      <c r="K197" s="33"/>
      <c r="L197" s="34"/>
      <c r="M197" s="33"/>
      <c r="N197" s="34"/>
      <c r="O197" s="33"/>
      <c r="P197" s="33"/>
      <c r="Q197" s="33">
        <f>IF(C197="Editorial",I197,"")</f>
      </c>
      <c r="R197" s="26">
        <f>IF(OR(C197="Technical",C197="General"),I197,"")</f>
      </c>
    </row>
    <row r="198" spans="1:18" ht="12">
      <c r="A198" s="33"/>
      <c r="B198" s="33"/>
      <c r="C198" s="33"/>
      <c r="D198" s="33"/>
      <c r="E198" s="36"/>
      <c r="F198" s="33"/>
      <c r="G198" s="34"/>
      <c r="H198" s="34"/>
      <c r="I198" s="35"/>
      <c r="J198" s="34"/>
      <c r="K198" s="33"/>
      <c r="L198" s="34"/>
      <c r="M198" s="33"/>
      <c r="N198" s="34"/>
      <c r="O198" s="33"/>
      <c r="P198" s="33"/>
      <c r="Q198" s="33">
        <f>IF(C198="Editorial",I198,"")</f>
      </c>
      <c r="R198" s="26">
        <f>IF(OR(C198="Technical",C198="General"),I198,"")</f>
      </c>
    </row>
    <row r="199" spans="1:18" ht="12">
      <c r="A199" s="33"/>
      <c r="B199" s="33"/>
      <c r="C199" s="33"/>
      <c r="D199" s="33"/>
      <c r="E199" s="36"/>
      <c r="F199" s="33"/>
      <c r="G199" s="34"/>
      <c r="H199" s="34"/>
      <c r="I199" s="35"/>
      <c r="J199" s="34"/>
      <c r="K199" s="33"/>
      <c r="L199" s="34"/>
      <c r="M199" s="33"/>
      <c r="N199" s="34"/>
      <c r="O199" s="33"/>
      <c r="P199" s="33"/>
      <c r="Q199" s="33">
        <f>IF(C199="Editorial",I199,"")</f>
      </c>
      <c r="R199" s="26">
        <f>IF(OR(C199="Technical",C199="General"),I199,"")</f>
      </c>
    </row>
    <row r="200" spans="1:18" ht="12">
      <c r="A200" s="33"/>
      <c r="B200" s="33"/>
      <c r="C200" s="33"/>
      <c r="D200" s="33"/>
      <c r="E200" s="36"/>
      <c r="F200" s="33"/>
      <c r="G200" s="34"/>
      <c r="H200" s="34"/>
      <c r="I200" s="35"/>
      <c r="J200" s="34"/>
      <c r="K200" s="33"/>
      <c r="L200" s="34"/>
      <c r="M200" s="33"/>
      <c r="N200" s="34"/>
      <c r="O200" s="33"/>
      <c r="P200" s="33"/>
      <c r="Q200" s="33">
        <f>IF(C200="Editorial",I200,"")</f>
      </c>
      <c r="R200" s="26">
        <f>IF(OR(C200="Technical",C200="General"),I200,"")</f>
      </c>
    </row>
    <row r="201" spans="1:18" ht="12">
      <c r="A201" s="33"/>
      <c r="B201" s="33"/>
      <c r="C201" s="33"/>
      <c r="D201" s="33"/>
      <c r="E201" s="36"/>
      <c r="F201" s="33"/>
      <c r="G201" s="34"/>
      <c r="H201" s="34"/>
      <c r="I201" s="35"/>
      <c r="J201" s="34"/>
      <c r="K201" s="33"/>
      <c r="L201" s="34"/>
      <c r="M201" s="33"/>
      <c r="N201" s="34"/>
      <c r="O201" s="33"/>
      <c r="P201" s="33"/>
      <c r="Q201" s="33">
        <f>IF(C201="Editorial",I201,"")</f>
      </c>
      <c r="R201" s="26">
        <f>IF(OR(C201="Technical",C201="General"),I201,"")</f>
      </c>
    </row>
    <row r="202" spans="1:18" ht="12">
      <c r="A202" s="33"/>
      <c r="B202" s="33"/>
      <c r="C202" s="33"/>
      <c r="D202" s="33"/>
      <c r="E202" s="36"/>
      <c r="F202" s="33"/>
      <c r="G202" s="34"/>
      <c r="H202" s="34"/>
      <c r="I202" s="35"/>
      <c r="J202" s="34"/>
      <c r="K202" s="33"/>
      <c r="L202" s="34"/>
      <c r="M202" s="33"/>
      <c r="N202" s="34"/>
      <c r="O202" s="33"/>
      <c r="P202" s="33"/>
      <c r="Q202" s="33">
        <f>IF(C202="Editorial",I202,"")</f>
      </c>
      <c r="R202" s="26">
        <f>IF(OR(C202="Technical",C202="General"),I202,"")</f>
      </c>
    </row>
    <row r="203" spans="1:18" ht="12">
      <c r="A203" s="33"/>
      <c r="B203" s="33"/>
      <c r="C203" s="33"/>
      <c r="D203" s="33"/>
      <c r="E203" s="36"/>
      <c r="F203" s="33"/>
      <c r="G203" s="34"/>
      <c r="H203" s="34"/>
      <c r="I203" s="35"/>
      <c r="J203" s="34"/>
      <c r="K203" s="33"/>
      <c r="L203" s="34"/>
      <c r="M203" s="33"/>
      <c r="N203" s="34"/>
      <c r="O203" s="33"/>
      <c r="P203" s="33"/>
      <c r="Q203" s="33">
        <f>IF(C203="Editorial",I203,"")</f>
      </c>
      <c r="R203" s="26">
        <f>IF(OR(C203="Technical",C203="General"),I203,"")</f>
      </c>
    </row>
    <row r="204" spans="1:18" ht="12">
      <c r="A204" s="33"/>
      <c r="B204" s="33"/>
      <c r="C204" s="33"/>
      <c r="D204" s="33"/>
      <c r="E204" s="36"/>
      <c r="F204" s="33"/>
      <c r="G204" s="34"/>
      <c r="H204" s="34"/>
      <c r="I204" s="35"/>
      <c r="J204" s="34"/>
      <c r="K204" s="33"/>
      <c r="L204" s="34"/>
      <c r="M204" s="33"/>
      <c r="N204" s="34"/>
      <c r="O204" s="33"/>
      <c r="P204" s="33"/>
      <c r="Q204" s="33">
        <f>IF(C204="Editorial",I204,"")</f>
      </c>
      <c r="R204" s="26">
        <f>IF(OR(C204="Technical",C204="General"),I204,"")</f>
      </c>
    </row>
    <row r="205" spans="1:18" ht="12">
      <c r="A205" s="33"/>
      <c r="B205" s="33"/>
      <c r="C205" s="33"/>
      <c r="D205" s="33"/>
      <c r="E205" s="36"/>
      <c r="F205" s="33"/>
      <c r="G205" s="34"/>
      <c r="H205" s="34"/>
      <c r="I205" s="35"/>
      <c r="J205" s="34"/>
      <c r="K205" s="33"/>
      <c r="L205" s="34"/>
      <c r="M205" s="33"/>
      <c r="N205" s="34"/>
      <c r="O205" s="33"/>
      <c r="P205" s="33"/>
      <c r="Q205" s="33">
        <f>IF(C205="Editorial",I205,"")</f>
      </c>
      <c r="R205" s="26">
        <f>IF(OR(C205="Technical",C205="General"),I205,"")</f>
      </c>
    </row>
    <row r="206" spans="1:18" ht="12">
      <c r="A206" s="33"/>
      <c r="B206" s="33"/>
      <c r="C206" s="33"/>
      <c r="D206" s="33"/>
      <c r="E206" s="36"/>
      <c r="F206" s="33"/>
      <c r="G206" s="34"/>
      <c r="H206" s="34"/>
      <c r="I206" s="35"/>
      <c r="J206" s="34"/>
      <c r="K206" s="33"/>
      <c r="L206" s="34"/>
      <c r="M206" s="33"/>
      <c r="N206" s="34"/>
      <c r="O206" s="33"/>
      <c r="P206" s="33"/>
      <c r="Q206" s="33">
        <f>IF(C206="Editorial",I206,"")</f>
      </c>
      <c r="R206" s="26">
        <f>IF(OR(C206="Technical",C206="General"),I206,"")</f>
      </c>
    </row>
    <row r="207" spans="1:18" ht="12">
      <c r="A207" s="33"/>
      <c r="B207" s="33"/>
      <c r="C207" s="33"/>
      <c r="D207" s="33"/>
      <c r="E207" s="36"/>
      <c r="F207" s="33"/>
      <c r="G207" s="34"/>
      <c r="H207" s="34"/>
      <c r="I207" s="35"/>
      <c r="J207" s="34"/>
      <c r="K207" s="33"/>
      <c r="L207" s="34"/>
      <c r="M207" s="33"/>
      <c r="N207" s="34"/>
      <c r="O207" s="33"/>
      <c r="P207" s="33"/>
      <c r="Q207" s="33">
        <f>IF(C207="Editorial",I207,"")</f>
      </c>
      <c r="R207" s="26">
        <f>IF(OR(C207="Technical",C207="General"),I207,"")</f>
      </c>
    </row>
    <row r="208" spans="1:18" ht="12">
      <c r="A208" s="33"/>
      <c r="B208" s="33"/>
      <c r="C208" s="33"/>
      <c r="D208" s="33"/>
      <c r="E208" s="36"/>
      <c r="F208" s="33"/>
      <c r="G208" s="34"/>
      <c r="H208" s="34"/>
      <c r="I208" s="35"/>
      <c r="J208" s="34"/>
      <c r="K208" s="33"/>
      <c r="L208" s="34"/>
      <c r="M208" s="33"/>
      <c r="N208" s="34"/>
      <c r="O208" s="33"/>
      <c r="P208" s="33"/>
      <c r="Q208" s="33">
        <f>IF(C208="Editorial",I208,"")</f>
      </c>
      <c r="R208" s="26">
        <f>IF(OR(C208="Technical",C208="General"),I208,"")</f>
      </c>
    </row>
    <row r="209" spans="1:18" ht="12">
      <c r="A209" s="33"/>
      <c r="B209" s="33"/>
      <c r="C209" s="33"/>
      <c r="D209" s="33"/>
      <c r="E209" s="36"/>
      <c r="F209" s="33"/>
      <c r="G209" s="34"/>
      <c r="H209" s="34"/>
      <c r="I209" s="35"/>
      <c r="J209" s="34"/>
      <c r="K209" s="33"/>
      <c r="L209" s="34"/>
      <c r="M209" s="33"/>
      <c r="N209" s="34"/>
      <c r="O209" s="33"/>
      <c r="P209" s="33"/>
      <c r="Q209" s="33">
        <f>IF(C209="Editorial",I209,"")</f>
      </c>
      <c r="R209" s="26">
        <f>IF(OR(C209="Technical",C209="General"),I209,"")</f>
      </c>
    </row>
    <row r="210" spans="1:18" ht="12">
      <c r="A210" s="33"/>
      <c r="B210" s="33"/>
      <c r="C210" s="33"/>
      <c r="D210" s="33"/>
      <c r="E210" s="36"/>
      <c r="F210" s="33"/>
      <c r="G210" s="34"/>
      <c r="H210" s="34"/>
      <c r="I210" s="35"/>
      <c r="J210" s="34"/>
      <c r="K210" s="33"/>
      <c r="L210" s="34"/>
      <c r="M210" s="33"/>
      <c r="N210" s="34"/>
      <c r="O210" s="33"/>
      <c r="P210" s="33"/>
      <c r="Q210" s="33">
        <f>IF(C210="Editorial",I210,"")</f>
      </c>
      <c r="R210" s="26">
        <f>IF(OR(C210="Technical",C210="General"),I210,"")</f>
      </c>
    </row>
    <row r="211" spans="1:18" ht="12">
      <c r="A211" s="33"/>
      <c r="B211" s="33"/>
      <c r="C211" s="33"/>
      <c r="D211" s="33"/>
      <c r="E211" s="36"/>
      <c r="F211" s="33"/>
      <c r="G211" s="34"/>
      <c r="H211" s="34"/>
      <c r="I211" s="35"/>
      <c r="J211" s="34"/>
      <c r="K211" s="33"/>
      <c r="L211" s="34"/>
      <c r="M211" s="33"/>
      <c r="N211" s="34"/>
      <c r="O211" s="33"/>
      <c r="P211" s="33"/>
      <c r="Q211" s="33">
        <f>IF(C211="Editorial",I211,"")</f>
      </c>
      <c r="R211" s="26">
        <f>IF(OR(C211="Technical",C211="General"),I211,"")</f>
      </c>
    </row>
    <row r="212" spans="1:18" ht="12">
      <c r="A212" s="33"/>
      <c r="B212" s="33"/>
      <c r="C212" s="33"/>
      <c r="D212" s="33"/>
      <c r="E212" s="36"/>
      <c r="F212" s="33"/>
      <c r="G212" s="34"/>
      <c r="H212" s="34"/>
      <c r="I212" s="35"/>
      <c r="J212" s="34"/>
      <c r="K212" s="33"/>
      <c r="L212" s="34"/>
      <c r="M212" s="33"/>
      <c r="N212" s="34"/>
      <c r="O212" s="33"/>
      <c r="P212" s="33"/>
      <c r="Q212" s="33">
        <f>IF(C212="Editorial",I212,"")</f>
      </c>
      <c r="R212" s="26">
        <f>IF(OR(C212="Technical",C212="General"),I212,"")</f>
      </c>
    </row>
    <row r="213" spans="1:18" ht="12">
      <c r="A213" s="33"/>
      <c r="B213" s="33"/>
      <c r="C213" s="33"/>
      <c r="D213" s="33"/>
      <c r="E213" s="36"/>
      <c r="F213" s="33"/>
      <c r="G213" s="34"/>
      <c r="H213" s="34"/>
      <c r="I213" s="35"/>
      <c r="J213" s="34"/>
      <c r="K213" s="33"/>
      <c r="L213" s="34"/>
      <c r="M213" s="33"/>
      <c r="N213" s="34"/>
      <c r="O213" s="33"/>
      <c r="P213" s="33"/>
      <c r="Q213" s="33">
        <f>IF(C213="Editorial",I213,"")</f>
      </c>
      <c r="R213" s="26">
        <f>IF(OR(C213="Technical",C213="General"),I213,"")</f>
      </c>
    </row>
    <row r="214" spans="1:18" ht="12">
      <c r="A214" s="33"/>
      <c r="B214" s="33"/>
      <c r="C214" s="33"/>
      <c r="D214" s="33"/>
      <c r="E214" s="36"/>
      <c r="F214" s="33"/>
      <c r="G214" s="34"/>
      <c r="H214" s="34"/>
      <c r="I214" s="35"/>
      <c r="J214" s="34"/>
      <c r="K214" s="33"/>
      <c r="L214" s="34"/>
      <c r="M214" s="33"/>
      <c r="N214" s="34"/>
      <c r="O214" s="33"/>
      <c r="P214" s="33"/>
      <c r="Q214" s="33">
        <f>IF(C214="Editorial",I214,"")</f>
      </c>
      <c r="R214" s="26">
        <f>IF(OR(C214="Technical",C214="General"),I214,"")</f>
      </c>
    </row>
    <row r="215" spans="1:18" ht="12">
      <c r="A215" s="33"/>
      <c r="B215" s="33"/>
      <c r="C215" s="33"/>
      <c r="D215" s="33"/>
      <c r="E215" s="36"/>
      <c r="F215" s="33"/>
      <c r="G215" s="34"/>
      <c r="H215" s="34"/>
      <c r="I215" s="35"/>
      <c r="J215" s="34"/>
      <c r="K215" s="33"/>
      <c r="L215" s="34"/>
      <c r="M215" s="33"/>
      <c r="N215" s="34"/>
      <c r="O215" s="33"/>
      <c r="P215" s="33"/>
      <c r="Q215" s="33">
        <f>IF(C215="Editorial",I215,"")</f>
      </c>
      <c r="R215" s="26">
        <f>IF(OR(C215="Technical",C215="General"),I215,"")</f>
      </c>
    </row>
    <row r="216" spans="1:18" ht="12">
      <c r="A216" s="33"/>
      <c r="B216" s="33"/>
      <c r="C216" s="33"/>
      <c r="D216" s="33"/>
      <c r="E216" s="36"/>
      <c r="F216" s="33"/>
      <c r="G216" s="34"/>
      <c r="H216" s="34"/>
      <c r="I216" s="35"/>
      <c r="J216" s="34"/>
      <c r="K216" s="33"/>
      <c r="L216" s="34"/>
      <c r="M216" s="33"/>
      <c r="N216" s="34"/>
      <c r="O216" s="33"/>
      <c r="P216" s="33"/>
      <c r="Q216" s="33">
        <f>IF(C216="Editorial",I216,"")</f>
      </c>
      <c r="R216" s="26">
        <f>IF(OR(C216="Technical",C216="General"),I216,"")</f>
      </c>
    </row>
    <row r="217" spans="1:18" ht="12">
      <c r="A217" s="33"/>
      <c r="B217" s="33"/>
      <c r="C217" s="33"/>
      <c r="D217" s="33"/>
      <c r="E217" s="36"/>
      <c r="F217" s="33"/>
      <c r="G217" s="34"/>
      <c r="H217" s="34"/>
      <c r="I217" s="35"/>
      <c r="J217" s="34"/>
      <c r="K217" s="33"/>
      <c r="L217" s="34"/>
      <c r="M217" s="33"/>
      <c r="N217" s="34"/>
      <c r="O217" s="33"/>
      <c r="P217" s="33"/>
      <c r="Q217" s="33">
        <f>IF(C217="Editorial",I217,"")</f>
      </c>
      <c r="R217" s="26">
        <f>IF(OR(C217="Technical",C217="General"),I217,"")</f>
      </c>
    </row>
  </sheetData>
  <sheetProtection selectLockedCells="1" selectUnlockedCells="1"/>
  <conditionalFormatting sqref="A2:A217 B2:F64 B74:H217 G2:G16 G18:G64 H2:Q64 I66:J217 K65:Q217 R2:R217">
    <cfRule type="expression" priority="1" dxfId="0" stopIfTrue="1">
      <formula>$Y2="Written"</formula>
    </cfRule>
  </conditionalFormatting>
  <printOptions/>
  <pageMargins left="0.7479166666666667" right="0.7479166666666667" top="0.9840277777777777" bottom="0.9840277777777777" header="0.5118055555555555" footer="0.5118055555555555"/>
  <pageSetup fitToHeight="10" fitToWidth="1" horizontalDpi="300" verticalDpi="300" orientation="landscape"/>
  <legacyDrawing r:id="rId2"/>
</worksheet>
</file>

<file path=xl/worksheets/sheet3.xml><?xml version="1.0" encoding="utf-8"?>
<worksheet xmlns="http://schemas.openxmlformats.org/spreadsheetml/2006/main" xmlns:r="http://schemas.openxmlformats.org/officeDocument/2006/relationships">
  <dimension ref="A1:E38"/>
  <sheetViews>
    <sheetView workbookViewId="0" topLeftCell="A1">
      <selection activeCell="B6" sqref="B6"/>
    </sheetView>
  </sheetViews>
  <sheetFormatPr defaultColWidth="12.57421875" defaultRowHeight="12.75"/>
  <cols>
    <col min="1" max="1" width="14.421875" style="0" customWidth="1"/>
    <col min="2" max="2" width="9.57421875" style="0" customWidth="1"/>
    <col min="3" max="3" width="11.57421875" style="0" customWidth="1"/>
    <col min="4" max="4" width="13.140625" style="0" customWidth="1"/>
    <col min="5" max="16384" width="11.57421875" style="0" customWidth="1"/>
  </cols>
  <sheetData>
    <row r="1" ht="12">
      <c r="A1" s="37" t="s">
        <v>80</v>
      </c>
    </row>
    <row r="2" ht="12">
      <c r="A2" t="str">
        <f>"Regular expressions are "&amp;IF(COUNTIF(A1,".*"),"enabled","disabled")</f>
        <v>Regular expressions are disabled</v>
      </c>
    </row>
    <row r="3" ht="12">
      <c r="A3" t="str">
        <f>"Whole cell matching is "&amp;IF(COUNTIF(A2,"&lt;&gt;e"),"enabled","disabled")</f>
        <v>Whole cell matching is enabled</v>
      </c>
    </row>
    <row r="5" spans="1:5" ht="12">
      <c r="A5" t="s">
        <v>40</v>
      </c>
      <c r="B5" s="37">
        <f>SUM(B6:B12)</f>
        <v>17</v>
      </c>
      <c r="D5" t="s">
        <v>81</v>
      </c>
      <c r="E5" s="37">
        <f>SUM(E6:E12)</f>
        <v>28</v>
      </c>
    </row>
    <row r="6" spans="1:5" ht="12">
      <c r="A6" t="s">
        <v>82</v>
      </c>
      <c r="B6" s="37">
        <f>COUNTIF('Comment Entry'!R$2:R$217,"0")</f>
        <v>17</v>
      </c>
      <c r="D6" t="s">
        <v>82</v>
      </c>
      <c r="E6" s="37">
        <f>B6+B17</f>
        <v>28</v>
      </c>
    </row>
    <row r="7" spans="1:5" ht="12">
      <c r="A7" t="s">
        <v>83</v>
      </c>
      <c r="B7" s="37">
        <f>COUNTIF('Comment Entry'!R$2:R$217,"Suggest.*")</f>
        <v>0</v>
      </c>
      <c r="D7" t="s">
        <v>83</v>
      </c>
      <c r="E7" s="37">
        <f>B7+B18</f>
        <v>0</v>
      </c>
    </row>
    <row r="8" spans="1:5" ht="12">
      <c r="A8" t="s">
        <v>84</v>
      </c>
      <c r="B8" s="37">
        <f>COUNTIF('Comment Entry'!R$2:R$217,"Agree")</f>
        <v>0</v>
      </c>
      <c r="D8" t="s">
        <v>84</v>
      </c>
      <c r="E8" s="37">
        <f>B8+B19</f>
        <v>0</v>
      </c>
    </row>
    <row r="9" spans="1:5" ht="12">
      <c r="A9" t="s">
        <v>85</v>
      </c>
      <c r="B9" s="37">
        <f>COUNTIF('Comment Entry'!R$2:R$217,"Disagree")</f>
        <v>0</v>
      </c>
      <c r="D9" t="s">
        <v>85</v>
      </c>
      <c r="E9" s="37">
        <f>B9+B20</f>
        <v>0</v>
      </c>
    </row>
    <row r="10" spans="1:5" ht="12">
      <c r="A10" t="s">
        <v>86</v>
      </c>
      <c r="B10" s="37">
        <f>COUNTIF('Comment Entry'!R$2:R$217,"Principle")</f>
        <v>0</v>
      </c>
      <c r="D10" t="s">
        <v>86</v>
      </c>
      <c r="E10" s="37">
        <f>B10+B21</f>
        <v>0</v>
      </c>
    </row>
    <row r="11" spans="1:5" ht="12">
      <c r="A11" t="s">
        <v>87</v>
      </c>
      <c r="B11" s="37">
        <f>COUNTIF('Comment Entry'!R$2:R$217,"Out of scope")</f>
        <v>0</v>
      </c>
      <c r="D11" t="s">
        <v>87</v>
      </c>
      <c r="E11" s="37">
        <f>B11+B22</f>
        <v>0</v>
      </c>
    </row>
    <row r="12" spans="1:5" ht="12">
      <c r="A12" t="s">
        <v>88</v>
      </c>
      <c r="B12" s="37">
        <f>COUNTIF('Comment Entry'!R$2:R$217,"Unresolvable")</f>
        <v>0</v>
      </c>
      <c r="D12" t="s">
        <v>88</v>
      </c>
      <c r="E12" s="37">
        <f>B12+B23</f>
        <v>0</v>
      </c>
    </row>
    <row r="13" spans="1:5" ht="12">
      <c r="A13" t="s">
        <v>89</v>
      </c>
      <c r="B13" s="37">
        <f>SUM(B8:B12)</f>
        <v>0</v>
      </c>
      <c r="D13" t="s">
        <v>89</v>
      </c>
      <c r="E13" s="37">
        <f>SUM(E8:E12)</f>
        <v>0</v>
      </c>
    </row>
    <row r="14" spans="1:5" ht="12">
      <c r="A14" t="s">
        <v>90</v>
      </c>
      <c r="B14" s="38">
        <f>B13/(B13+B6)</f>
        <v>0</v>
      </c>
      <c r="D14" t="s">
        <v>90</v>
      </c>
      <c r="E14" s="38">
        <f>E13/(E13+E6)</f>
        <v>0</v>
      </c>
    </row>
    <row r="16" spans="1:2" ht="12">
      <c r="A16" t="s">
        <v>39</v>
      </c>
      <c r="B16" s="37">
        <f>SUM(B17:B23)</f>
        <v>11</v>
      </c>
    </row>
    <row r="17" spans="1:2" ht="12">
      <c r="A17" t="s">
        <v>82</v>
      </c>
      <c r="B17" s="37">
        <f>COUNTIF('Comment Entry'!Q$2:Q$217,"0")</f>
        <v>11</v>
      </c>
    </row>
    <row r="18" spans="1:2" ht="12">
      <c r="A18" t="s">
        <v>83</v>
      </c>
      <c r="B18" s="37">
        <f>COUNTIF('Comment Entry'!Q$2:Q$217,"Suggest.*")</f>
        <v>0</v>
      </c>
    </row>
    <row r="19" spans="1:2" ht="12">
      <c r="A19" t="s">
        <v>84</v>
      </c>
      <c r="B19" s="37">
        <f>COUNTIF('Comment Entry'!Q$2:Q$217,"Agree")</f>
        <v>0</v>
      </c>
    </row>
    <row r="20" spans="1:2" ht="12">
      <c r="A20" t="s">
        <v>85</v>
      </c>
      <c r="B20" s="37">
        <f>COUNTIF('Comment Entry'!Q$2:Q$217,"Disagree")</f>
        <v>0</v>
      </c>
    </row>
    <row r="21" spans="1:2" ht="12">
      <c r="A21" t="s">
        <v>86</v>
      </c>
      <c r="B21" s="37">
        <f>COUNTIF('Comment Entry'!Q$2:Q$217,"Principle")</f>
        <v>0</v>
      </c>
    </row>
    <row r="22" spans="1:2" ht="12">
      <c r="A22" t="s">
        <v>87</v>
      </c>
      <c r="B22" s="37">
        <f>COUNTIF('Comment Entry'!Q$2:Q$217,"Out of scope")</f>
        <v>0</v>
      </c>
    </row>
    <row r="23" spans="1:2" ht="12">
      <c r="A23" t="s">
        <v>88</v>
      </c>
      <c r="B23" s="37">
        <f>COUNTIF('Comment Entry'!Q$2:Q$217,"Unresolvable")</f>
        <v>0</v>
      </c>
    </row>
    <row r="24" spans="1:2" ht="12">
      <c r="A24" t="s">
        <v>89</v>
      </c>
      <c r="B24" s="37">
        <f>SUM(B19:B23)</f>
        <v>0</v>
      </c>
    </row>
    <row r="25" spans="1:2" ht="12">
      <c r="A25" t="s">
        <v>90</v>
      </c>
      <c r="B25" s="38">
        <f>B24/(B24+B17)</f>
        <v>0</v>
      </c>
    </row>
    <row r="27" spans="1:2" ht="12">
      <c r="A27" t="s">
        <v>91</v>
      </c>
      <c r="B27" s="37">
        <f>COUNTIF('Comment Entry'!N2:N259,"Written")</f>
        <v>0</v>
      </c>
    </row>
    <row r="28" spans="1:2" ht="12">
      <c r="A28" t="s">
        <v>90</v>
      </c>
      <c r="B28" s="39">
        <f>B27/E5</f>
        <v>0</v>
      </c>
    </row>
    <row r="30" ht="12">
      <c r="A30" t="s">
        <v>37</v>
      </c>
    </row>
    <row r="31" spans="1:2" ht="12">
      <c r="A31" t="s">
        <v>92</v>
      </c>
      <c r="B31" s="37">
        <f>COUNTIF('Comment Entry'!O$2:O$259,A31)</f>
        <v>0</v>
      </c>
    </row>
    <row r="32" spans="1:2" ht="12">
      <c r="A32" t="s">
        <v>93</v>
      </c>
      <c r="B32" s="37">
        <f>COUNTIF('Comment Entry'!O$2:O$259,A32)</f>
        <v>0</v>
      </c>
    </row>
    <row r="33" spans="1:2" ht="12">
      <c r="A33" t="s">
        <v>94</v>
      </c>
      <c r="B33" s="37">
        <f>COUNTIF('Comment Entry'!O$2:O$259,A33)</f>
        <v>0</v>
      </c>
    </row>
    <row r="34" spans="1:2" ht="12">
      <c r="A34" t="s">
        <v>95</v>
      </c>
      <c r="B34" s="37">
        <f>COUNTIF('Comment Entry'!O$2:O$259,A34)</f>
        <v>0</v>
      </c>
    </row>
    <row r="35" spans="1:2" ht="12">
      <c r="A35" t="s">
        <v>96</v>
      </c>
      <c r="B35" s="37">
        <f>SUM(B31:B34)</f>
        <v>0</v>
      </c>
    </row>
    <row r="36" spans="1:2" ht="12">
      <c r="A36" t="s">
        <v>90</v>
      </c>
      <c r="B36" s="39">
        <f>SUM(B31:B34)/E5</f>
        <v>0</v>
      </c>
    </row>
    <row r="38" ht="12">
      <c r="A38" s="37"/>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34849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2009-07-15T00:35:48Z</cp:lastPrinted>
  <dcterms:created xsi:type="dcterms:W3CDTF">2009-04-21T16:51:05Z</dcterms:created>
  <dcterms:modified xsi:type="dcterms:W3CDTF">2010-07-09T04:16:33Z</dcterms:modified>
  <cp:category/>
  <cp:version/>
  <cp:contentType/>
  <cp:contentStatus/>
  <cp:revision>21</cp:revision>
</cp:coreProperties>
</file>