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15" windowHeight="12525" tabRatio="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<sst xmlns="http://schemas.openxmlformats.org/spreadsheetml/2006/main" count="21" uniqueCount="17">
  <si>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number of CCA attempts</t>
  </si>
  <si>
    <t>min BE</t>
  </si>
  <si>
    <t>Max BE</t>
  </si>
  <si>
    <t>first backoff size (backoff slots)</t>
  </si>
  <si>
    <t>last backoff size (backoff slots)</t>
  </si>
  <si>
    <t>Beacon length bytes</t>
  </si>
  <si>
    <t>Beacon Payload</t>
  </si>
  <si>
    <t>Total Beacon</t>
  </si>
  <si>
    <t>beacon length symbols (including cca and turnaround time)</t>
  </si>
  <si>
    <t>next</t>
  </si>
  <si>
    <t>Required scan duration</t>
  </si>
  <si>
    <t>Max beacons that will fit end to end</t>
  </si>
  <si>
    <t>Max total backoff slots used</t>
  </si>
  <si>
    <t>Max total symbols used</t>
  </si>
  <si>
    <t>CSMA for Beacon Request in non-beacon enabled PAN</t>
  </si>
  <si>
    <t>% of scan used</t>
  </si>
  <si>
    <t>Symbols used + beacon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</si>
</sst>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s="1" t="s">
        <v>14</v>
      </c>
    </row>
    <row r="4" spans="1:15" ht="12.75">
      <c r="A4" t="s">
        <v>0</v>
      </c>
      <c r="B4">
        <f>7-COUNTIF(B8:B14,"")</f>
        <v>3</v>
      </c>
      <c r="C4">
        <f>7-COUNTIF(C8:C14,"")</f>
        <v>4</v>
      </c>
      <c r="D4">
        <f>7-COUNTIF(D8:D14,"")</f>
        <v>5</v>
      </c>
      <c r="E4">
        <f>7-COUNTIF(E8:E14,"")</f>
        <v>6</v>
      </c>
      <c r="G4">
        <f>7-COUNTIF(G8:G14,"")</f>
        <v>3</v>
      </c>
      <c r="H4">
        <f>7-COUNTIF(H8:H14,"")</f>
        <v>4</v>
      </c>
      <c r="I4">
        <f>7-COUNTIF(I8:I14,"")</f>
        <v>5</v>
      </c>
      <c r="J4">
        <f>7-COUNTIF(J8:J14,"")</f>
        <v>6</v>
      </c>
      <c r="L4">
        <f>7-COUNTIF(L8:L14,"")</f>
        <v>3</v>
      </c>
      <c r="M4">
        <f>7-COUNTIF(M8:M14,"")</f>
        <v>4</v>
      </c>
      <c r="N4">
        <f>7-COUNTIF(N8:N14,"")</f>
        <v>5</v>
      </c>
      <c r="O4">
        <f>7-COUNTIF(O8:O14,"")</f>
        <v>6</v>
      </c>
    </row>
    <row r="5" spans="1:15" ht="12.75">
      <c r="A5" t="s">
        <v>1</v>
      </c>
      <c r="B5">
        <v>3</v>
      </c>
      <c r="C5">
        <v>3</v>
      </c>
      <c r="D5">
        <v>3</v>
      </c>
      <c r="E5">
        <v>3</v>
      </c>
      <c r="G5">
        <v>4</v>
      </c>
      <c r="H5">
        <v>4</v>
      </c>
      <c r="I5">
        <v>4</v>
      </c>
      <c r="J5">
        <v>4</v>
      </c>
      <c r="L5">
        <v>5</v>
      </c>
      <c r="M5">
        <v>5</v>
      </c>
      <c r="N5">
        <v>5</v>
      </c>
      <c r="O5">
        <v>5</v>
      </c>
    </row>
    <row r="6" spans="1:15" ht="12.75">
      <c r="A6" t="s">
        <v>2</v>
      </c>
      <c r="B6">
        <v>5</v>
      </c>
      <c r="C6">
        <v>6</v>
      </c>
      <c r="D6">
        <v>7</v>
      </c>
      <c r="E6">
        <v>8</v>
      </c>
      <c r="G6">
        <v>5</v>
      </c>
      <c r="H6">
        <v>6</v>
      </c>
      <c r="I6">
        <v>7</v>
      </c>
      <c r="J6">
        <v>8</v>
      </c>
      <c r="L6">
        <v>5</v>
      </c>
      <c r="M6">
        <v>6</v>
      </c>
      <c r="N6">
        <v>7</v>
      </c>
      <c r="O6">
        <v>8</v>
      </c>
    </row>
    <row r="8" spans="1:15" ht="12.75">
      <c r="A8" t="s">
        <v>3</v>
      </c>
      <c r="B8">
        <f>2^B5-1</f>
        <v>7</v>
      </c>
      <c r="C8">
        <f>2^C5-1</f>
        <v>7</v>
      </c>
      <c r="D8">
        <f>2^D5-1</f>
        <v>7</v>
      </c>
      <c r="E8">
        <f>2^E5-1</f>
        <v>7</v>
      </c>
      <c r="G8">
        <f>2^G5-1</f>
        <v>15</v>
      </c>
      <c r="H8">
        <f>2^H5-1</f>
        <v>15</v>
      </c>
      <c r="I8">
        <f>2^I5-1</f>
        <v>15</v>
      </c>
      <c r="J8">
        <f>2^J5-1</f>
        <v>15</v>
      </c>
      <c r="L8">
        <f>2^L5-1</f>
        <v>31</v>
      </c>
      <c r="M8">
        <f>2^M5-1</f>
        <v>31</v>
      </c>
      <c r="N8">
        <f>2^N5-1</f>
        <v>31</v>
      </c>
      <c r="O8">
        <f>2^O5-1</f>
        <v>31</v>
      </c>
    </row>
    <row r="9" spans="1:15" ht="12.75">
      <c r="A9" t="s">
        <v>9</v>
      </c>
      <c r="B9">
        <f>IF((B8+1)*2-1&gt;B14,B14,(B8+1)*2-1)</f>
        <v>15</v>
      </c>
      <c r="C9">
        <f aca="true" t="shared" si="0" ref="C9:E10">IF((C8+1)*2-1&gt;C$14,C$14,(C8+1)*2-1)</f>
        <v>15</v>
      </c>
      <c r="D9">
        <f t="shared" si="0"/>
        <v>15</v>
      </c>
      <c r="E9">
        <f t="shared" si="0"/>
        <v>15</v>
      </c>
      <c r="G9">
        <f>IF((G8+1)*2-1&gt;G14,G14,(G8+1)*2-1)</f>
        <v>31</v>
      </c>
      <c r="H9">
        <f aca="true" t="shared" si="1" ref="H9:J10">IF((H8+1)*2-1&gt;H$14,H$14,(H8+1)*2-1)</f>
        <v>31</v>
      </c>
      <c r="I9">
        <f t="shared" si="1"/>
        <v>31</v>
      </c>
      <c r="J9">
        <f t="shared" si="1"/>
        <v>31</v>
      </c>
      <c r="L9">
        <f>IF((L8+1)*2-1&gt;L14,L14,(L8+1)*2-1)</f>
        <v>31</v>
      </c>
      <c r="M9">
        <f>IF((M8+1)*2-1&gt;M$14,M$14,(M8+1)*2-1)</f>
        <v>63</v>
      </c>
      <c r="N9">
        <f aca="true" t="shared" si="2" ref="N9:O12">IF((N8+1)*2-1&gt;N$14,N$14,(N8+1)*2-1)</f>
        <v>63</v>
      </c>
      <c r="O9">
        <f t="shared" si="2"/>
        <v>63</v>
      </c>
    </row>
    <row r="10" spans="1:15" ht="12.75">
      <c r="A10" t="s">
        <v>9</v>
      </c>
      <c r="C10">
        <f t="shared" si="0"/>
        <v>31</v>
      </c>
      <c r="D10">
        <f t="shared" si="0"/>
        <v>31</v>
      </c>
      <c r="E10">
        <f t="shared" si="0"/>
        <v>31</v>
      </c>
      <c r="H10">
        <f t="shared" si="1"/>
        <v>63</v>
      </c>
      <c r="I10">
        <f t="shared" si="1"/>
        <v>63</v>
      </c>
      <c r="J10">
        <f t="shared" si="1"/>
        <v>63</v>
      </c>
      <c r="M10">
        <f>IF((M9+1)*2-1&gt;M$14,M$14,(M9+1)*2-1)</f>
        <v>63</v>
      </c>
      <c r="N10">
        <f t="shared" si="2"/>
        <v>127</v>
      </c>
      <c r="O10">
        <f t="shared" si="2"/>
        <v>127</v>
      </c>
    </row>
    <row r="11" spans="1:15" ht="12.75">
      <c r="A11" t="s">
        <v>9</v>
      </c>
      <c r="D11">
        <f>IF((D10+1)*2-1&gt;D$14,D$14,(D10+1)*2-1)</f>
        <v>63</v>
      </c>
      <c r="E11">
        <f>IF((E10+1)*2-1&gt;E$14,E$14,(E10+1)*2-1)</f>
        <v>63</v>
      </c>
      <c r="I11">
        <f>IF((I10+1)*2-1&gt;I$14,I$14,(I10+1)*2-1)</f>
        <v>127</v>
      </c>
      <c r="J11">
        <f>IF((J10+1)*2-1&gt;J$14,J$14,(J10+1)*2-1)</f>
        <v>127</v>
      </c>
      <c r="N11">
        <f t="shared" si="2"/>
        <v>127</v>
      </c>
      <c r="O11">
        <f t="shared" si="2"/>
        <v>255</v>
      </c>
    </row>
    <row r="12" spans="1:15" ht="12.75">
      <c r="A12" t="s">
        <v>9</v>
      </c>
      <c r="E12">
        <f>IF((E11+1)*2-1&gt;E$14,E$14,(E11+1)*2-1)</f>
        <v>127</v>
      </c>
      <c r="J12">
        <f>IF((J11+1)*2-1&gt;J$14,J$14,(J11+1)*2-1)</f>
        <v>255</v>
      </c>
      <c r="O12">
        <f t="shared" si="2"/>
        <v>255</v>
      </c>
    </row>
    <row r="13" ht="12.75">
      <c r="A13" t="s">
        <v>9</v>
      </c>
    </row>
    <row r="14" spans="1:15" ht="12.75">
      <c r="A14" t="s">
        <v>4</v>
      </c>
      <c r="B14">
        <f>2^B6-1</f>
        <v>31</v>
      </c>
      <c r="C14">
        <f>2^C6-1</f>
        <v>63</v>
      </c>
      <c r="D14">
        <f>2^D6-1</f>
        <v>127</v>
      </c>
      <c r="E14">
        <f>2^E6-1</f>
        <v>255</v>
      </c>
      <c r="G14">
        <f>2^G6-1</f>
        <v>31</v>
      </c>
      <c r="H14">
        <f>2^H6-1</f>
        <v>63</v>
      </c>
      <c r="I14">
        <f>2^I6-1</f>
        <v>127</v>
      </c>
      <c r="J14">
        <f>2^J6-1</f>
        <v>255</v>
      </c>
      <c r="L14">
        <f>2^L6-1</f>
        <v>31</v>
      </c>
      <c r="M14">
        <f>2^M6-1</f>
        <v>63</v>
      </c>
      <c r="N14">
        <f>2^N6-1</f>
        <v>127</v>
      </c>
      <c r="O14">
        <f>2^O6-1</f>
        <v>255</v>
      </c>
    </row>
    <row r="15" spans="1:15" ht="12.75">
      <c r="A15" t="s">
        <v>12</v>
      </c>
      <c r="B15">
        <f>SUM(B8:B14)</f>
        <v>53</v>
      </c>
      <c r="C15">
        <f>SUM(C8:C14)</f>
        <v>116</v>
      </c>
      <c r="D15">
        <f>SUM(D8:D14)</f>
        <v>243</v>
      </c>
      <c r="E15">
        <f>SUM(E8:E14)</f>
        <v>498</v>
      </c>
      <c r="G15">
        <f>SUM(G8:G14)</f>
        <v>77</v>
      </c>
      <c r="H15">
        <f>SUM(H8:H14)</f>
        <v>172</v>
      </c>
      <c r="I15">
        <f>SUM(I8:I14)</f>
        <v>363</v>
      </c>
      <c r="J15">
        <f>SUM(J8:J14)</f>
        <v>746</v>
      </c>
      <c r="L15">
        <f>SUM(L8:L14)</f>
        <v>93</v>
      </c>
      <c r="M15">
        <f>SUM(M8:M14)</f>
        <v>220</v>
      </c>
      <c r="N15">
        <f>SUM(N8:N14)</f>
        <v>475</v>
      </c>
      <c r="O15">
        <f>SUM(O8:O14)</f>
        <v>986</v>
      </c>
    </row>
    <row r="16" spans="1:15" ht="12.75">
      <c r="A16" s="1" t="s">
        <v>13</v>
      </c>
      <c r="B16" s="1">
        <f>B15*20</f>
        <v>1060</v>
      </c>
      <c r="C16" s="1">
        <f>C15*20</f>
        <v>2320</v>
      </c>
      <c r="D16" s="1">
        <f>D15*20</f>
        <v>4860</v>
      </c>
      <c r="E16" s="1">
        <f>E15*20</f>
        <v>9960</v>
      </c>
      <c r="F16" s="1"/>
      <c r="G16" s="1">
        <f>G15*20</f>
        <v>1540</v>
      </c>
      <c r="H16" s="1">
        <f>H15*20</f>
        <v>3440</v>
      </c>
      <c r="I16" s="1">
        <f>I15*20</f>
        <v>7260</v>
      </c>
      <c r="J16" s="1">
        <f>J15*20</f>
        <v>14920</v>
      </c>
      <c r="K16" s="1"/>
      <c r="L16" s="1">
        <f>L15*20</f>
        <v>1860</v>
      </c>
      <c r="M16" s="1">
        <f>M15*20</f>
        <v>4400</v>
      </c>
      <c r="N16" s="1">
        <f>N15*20</f>
        <v>9500</v>
      </c>
      <c r="O16" s="1">
        <f>O15*20</f>
        <v>19720</v>
      </c>
    </row>
    <row r="17" spans="1:15" ht="12.75">
      <c r="A17" s="1" t="s">
        <v>10</v>
      </c>
      <c r="B17" s="1">
        <f>FLOOR(LOG(B16/960,2),1)+1</f>
        <v>1</v>
      </c>
      <c r="C17" s="1">
        <f>FLOOR(LOG(C16/960,2),1)+1</f>
        <v>2</v>
      </c>
      <c r="D17" s="1">
        <f>FLOOR(LOG(D16/960,2),1)+1</f>
        <v>3</v>
      </c>
      <c r="E17" s="1">
        <f>FLOOR(LOG(E16/960,2),1)+1</f>
        <v>4</v>
      </c>
      <c r="F17" s="1"/>
      <c r="G17" s="1">
        <f>FLOOR(LOG(G16/960,2),1)+1</f>
        <v>1</v>
      </c>
      <c r="H17" s="1">
        <f>FLOOR(LOG(H16/960,2),1)+1</f>
        <v>2</v>
      </c>
      <c r="I17" s="1">
        <f>FLOOR(LOG(I16/960,2),1)+1</f>
        <v>3</v>
      </c>
      <c r="J17" s="1">
        <f>FLOOR(LOG(J16/960,2),1)+1</f>
        <v>4</v>
      </c>
      <c r="K17" s="1"/>
      <c r="L17" s="1">
        <f>FLOOR(LOG(L16/960,2),1)+1</f>
        <v>1</v>
      </c>
      <c r="M17" s="1">
        <f>FLOOR(LOG(M16/960,2),1)+1</f>
        <v>3</v>
      </c>
      <c r="N17" s="1">
        <f>FLOOR(LOG(N16/960,2),1)+1</f>
        <v>4</v>
      </c>
      <c r="O17" s="1">
        <f>FLOOR(LOG(O16/960,2),1)+1</f>
        <v>5</v>
      </c>
    </row>
    <row r="18" spans="1:15" s="3" customFormat="1" ht="12.75">
      <c r="A18" s="3" t="s">
        <v>16</v>
      </c>
      <c r="B18" s="3">
        <f>B16+B25</f>
        <v>1124</v>
      </c>
      <c r="C18" s="3">
        <f aca="true" t="shared" si="3" ref="C18:O18">C16+C25</f>
        <v>2384</v>
      </c>
      <c r="D18" s="3">
        <f t="shared" si="3"/>
        <v>4924</v>
      </c>
      <c r="E18" s="3">
        <f t="shared" si="3"/>
        <v>10024</v>
      </c>
      <c r="G18" s="3">
        <f t="shared" si="3"/>
        <v>1604</v>
      </c>
      <c r="H18" s="3">
        <f t="shared" si="3"/>
        <v>3504</v>
      </c>
      <c r="I18" s="3">
        <f t="shared" si="3"/>
        <v>7324</v>
      </c>
      <c r="J18" s="3">
        <f t="shared" si="3"/>
        <v>14984</v>
      </c>
      <c r="L18" s="3">
        <f t="shared" si="3"/>
        <v>1924</v>
      </c>
      <c r="M18" s="3">
        <f t="shared" si="3"/>
        <v>4464</v>
      </c>
      <c r="N18" s="3">
        <f t="shared" si="3"/>
        <v>9564</v>
      </c>
      <c r="O18" s="3">
        <f t="shared" si="3"/>
        <v>19784</v>
      </c>
    </row>
    <row r="19" spans="1:15" ht="12.75">
      <c r="A19" s="1" t="s">
        <v>15</v>
      </c>
      <c r="B19" s="2">
        <f>(B18/((2^B17)*960))</f>
        <v>0.5854166666666667</v>
      </c>
      <c r="C19" s="2">
        <f aca="true" t="shared" si="4" ref="C19:O19">(C18/((2^C17)*960))</f>
        <v>0.6208333333333333</v>
      </c>
      <c r="D19" s="2">
        <f t="shared" si="4"/>
        <v>0.6411458333333333</v>
      </c>
      <c r="E19" s="2">
        <f t="shared" si="4"/>
        <v>0.6526041666666667</v>
      </c>
      <c r="F19" s="2"/>
      <c r="G19" s="2">
        <f t="shared" si="4"/>
        <v>0.8354166666666667</v>
      </c>
      <c r="H19" s="2">
        <f t="shared" si="4"/>
        <v>0.9125</v>
      </c>
      <c r="I19" s="2">
        <f t="shared" si="4"/>
        <v>0.9536458333333333</v>
      </c>
      <c r="J19" s="2">
        <f t="shared" si="4"/>
        <v>0.9755208333333333</v>
      </c>
      <c r="K19" s="2"/>
      <c r="L19" s="2">
        <f t="shared" si="4"/>
        <v>1.0020833333333334</v>
      </c>
      <c r="M19" s="2">
        <f t="shared" si="4"/>
        <v>0.58125</v>
      </c>
      <c r="N19" s="2">
        <f t="shared" si="4"/>
        <v>0.62265625</v>
      </c>
      <c r="O19" s="2">
        <f t="shared" si="4"/>
        <v>0.6440104166666667</v>
      </c>
    </row>
    <row r="22" spans="1:15" ht="12.75">
      <c r="A22" t="s">
        <v>5</v>
      </c>
      <c r="B22">
        <f>13+5</f>
        <v>18</v>
      </c>
      <c r="C22">
        <f>13+5</f>
        <v>18</v>
      </c>
      <c r="D22">
        <f>13+5</f>
        <v>18</v>
      </c>
      <c r="E22">
        <f>13+5</f>
        <v>18</v>
      </c>
      <c r="G22">
        <f>13+5</f>
        <v>18</v>
      </c>
      <c r="H22">
        <f>13+5</f>
        <v>18</v>
      </c>
      <c r="I22">
        <f>13+5</f>
        <v>18</v>
      </c>
      <c r="J22">
        <f>13+5</f>
        <v>18</v>
      </c>
      <c r="L22">
        <f>13+5</f>
        <v>18</v>
      </c>
      <c r="M22">
        <f>13+5</f>
        <v>18</v>
      </c>
      <c r="N22">
        <f>13+5</f>
        <v>18</v>
      </c>
      <c r="O22">
        <f>13+5</f>
        <v>18</v>
      </c>
    </row>
    <row r="23" spans="1:15" ht="12.75">
      <c r="A23" t="s">
        <v>6</v>
      </c>
      <c r="B23">
        <v>4</v>
      </c>
      <c r="C23">
        <v>4</v>
      </c>
      <c r="D23">
        <v>4</v>
      </c>
      <c r="E23">
        <v>4</v>
      </c>
      <c r="G23">
        <v>4</v>
      </c>
      <c r="H23">
        <v>4</v>
      </c>
      <c r="I23">
        <v>4</v>
      </c>
      <c r="J23">
        <v>4</v>
      </c>
      <c r="L23">
        <v>4</v>
      </c>
      <c r="M23">
        <v>4</v>
      </c>
      <c r="N23">
        <v>4</v>
      </c>
      <c r="O23">
        <v>4</v>
      </c>
    </row>
    <row r="24" spans="1:15" ht="12.75">
      <c r="A24" t="s">
        <v>7</v>
      </c>
      <c r="B24">
        <f>SUM(B22:B23)</f>
        <v>22</v>
      </c>
      <c r="C24">
        <f>SUM(C22:C23)</f>
        <v>22</v>
      </c>
      <c r="D24">
        <f>SUM(D22:D23)</f>
        <v>22</v>
      </c>
      <c r="E24">
        <f>SUM(E22:E23)</f>
        <v>22</v>
      </c>
      <c r="G24">
        <f>SUM(G22:G23)</f>
        <v>22</v>
      </c>
      <c r="H24">
        <f>SUM(H22:H23)</f>
        <v>22</v>
      </c>
      <c r="I24">
        <f>SUM(I22:I23)</f>
        <v>22</v>
      </c>
      <c r="J24">
        <f>SUM(J22:J23)</f>
        <v>22</v>
      </c>
      <c r="L24">
        <f>SUM(L22:L23)</f>
        <v>22</v>
      </c>
      <c r="M24">
        <f>SUM(M22:M23)</f>
        <v>22</v>
      </c>
      <c r="N24">
        <f>SUM(N22:N23)</f>
        <v>22</v>
      </c>
      <c r="O24">
        <f>SUM(O22:O23)</f>
        <v>22</v>
      </c>
    </row>
    <row r="25" spans="1:15" ht="12.75">
      <c r="A25" t="s">
        <v>8</v>
      </c>
      <c r="B25">
        <f>B24*2+20</f>
        <v>64</v>
      </c>
      <c r="C25">
        <f>C24*2+20</f>
        <v>64</v>
      </c>
      <c r="D25">
        <f>D24*2+20</f>
        <v>64</v>
      </c>
      <c r="E25">
        <f>E24*2+20</f>
        <v>64</v>
      </c>
      <c r="G25">
        <f>G24*2+20</f>
        <v>64</v>
      </c>
      <c r="H25">
        <f>H24*2+20</f>
        <v>64</v>
      </c>
      <c r="I25">
        <f>I24*2+20</f>
        <v>64</v>
      </c>
      <c r="J25">
        <f>J24*2+20</f>
        <v>64</v>
      </c>
      <c r="L25">
        <f>L24*2+20</f>
        <v>64</v>
      </c>
      <c r="M25">
        <f>M24*2+20</f>
        <v>64</v>
      </c>
      <c r="N25">
        <f>N24*2+20</f>
        <v>64</v>
      </c>
      <c r="O25">
        <f>O24*2+20</f>
        <v>64</v>
      </c>
    </row>
    <row r="27" spans="1:15" ht="12.75">
      <c r="A27" t="s">
        <v>11</v>
      </c>
      <c r="B27">
        <f>B16/B25</f>
        <v>16.5625</v>
      </c>
      <c r="C27">
        <f>C16/C25</f>
        <v>36.25</v>
      </c>
      <c r="D27">
        <f>D16/D25</f>
        <v>75.9375</v>
      </c>
      <c r="E27">
        <f>E16/E25</f>
        <v>155.625</v>
      </c>
      <c r="G27">
        <f>G16/G25</f>
        <v>24.0625</v>
      </c>
      <c r="H27">
        <f>H16/H25</f>
        <v>53.75</v>
      </c>
      <c r="I27">
        <f>I16/I25</f>
        <v>113.4375</v>
      </c>
      <c r="J27">
        <f>J16/J25</f>
        <v>233.125</v>
      </c>
      <c r="L27">
        <f>L16/L25</f>
        <v>29.0625</v>
      </c>
      <c r="M27">
        <f>M16/M25</f>
        <v>68.75</v>
      </c>
      <c r="N27">
        <f>N16/N25</f>
        <v>148.4375</v>
      </c>
      <c r="O27">
        <f>O16/O25</f>
        <v>308.125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CompXs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2004-12-03T11:31:38Z</dcterms:created>
  <dcterms:modified xsi:type="dcterms:W3CDTF">2004-12-06T12:04:06Z</dcterms:modified>
  <cp:category/>
  <cp:version/>
  <cp:contentType/>
  <cp:contentStatus/>
</cp:coreProperties>
</file>