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<sst xmlns="http://schemas.openxmlformats.org/spreadsheetml/2006/main" count="46" uniqueCount="22">
  <si>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Loop Resistance</t>
  </si>
  <si>
    <t>Pair Loop Resistance</t>
  </si>
  <si>
    <t>Nominal Voltage</t>
  </si>
  <si>
    <t>Ohms</t>
  </si>
  <si>
    <t>Watts</t>
  </si>
  <si>
    <t>Volts</t>
  </si>
  <si>
    <t>Voltage Margin</t>
  </si>
  <si>
    <t>Current Limit</t>
  </si>
  <si>
    <t>Amps</t>
  </si>
  <si>
    <t>Loop Voltage Drop</t>
  </si>
  <si>
    <t>Diode Drop</t>
  </si>
  <si>
    <t>N/A</t>
  </si>
  <si>
    <t>Supply Precision</t>
  </si>
  <si>
    <t>Percent</t>
  </si>
  <si>
    <t xml:space="preserve">PD Power </t>
  </si>
  <si>
    <t>PD min</t>
  </si>
  <si>
    <t>PD max</t>
  </si>
  <si>
    <t>PSE max</t>
  </si>
  <si>
    <t>PSE min</t>
  </si>
  <si>
    <t>Power</t>
  </si>
  <si>
    <t>Wattage Target Calculator</t>
  </si>
  <si>
    <t>48V Power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</si>
</sst>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4" sqref="K4"/>
    </sheetView>
  </sheetViews>
  <sheetFormatPr defaultColWidth="9.140625" defaultRowHeight="12.75"/>
  <cols>
    <col min="1" max="1" width="18.28125" style="0" customWidth="1"/>
  </cols>
  <sheetData>
    <row r="1" spans="1:6" ht="12.75">
      <c r="A1" t="s">
        <v>20</v>
      </c>
      <c r="F1" t="s">
        <v>21</v>
      </c>
    </row>
    <row r="2" spans="1:4" ht="12.75">
      <c r="A2" t="s">
        <v>0</v>
      </c>
      <c r="B2" s="2">
        <v>40</v>
      </c>
      <c r="C2" s="1" t="s">
        <v>3</v>
      </c>
      <c r="D2" s="1"/>
    </row>
    <row r="3" spans="1:4" ht="12.75">
      <c r="A3" t="s">
        <v>1</v>
      </c>
      <c r="B3" s="2">
        <f>B2/2</f>
        <v>20</v>
      </c>
      <c r="C3" s="1" t="s">
        <v>3</v>
      </c>
      <c r="D3" s="1"/>
    </row>
    <row r="4" spans="1:9" ht="12.75">
      <c r="A4" t="s">
        <v>19</v>
      </c>
      <c r="B4" s="2">
        <v>15</v>
      </c>
      <c r="C4" s="1" t="s">
        <v>4</v>
      </c>
      <c r="D4" s="1"/>
      <c r="F4">
        <f>F11*B5</f>
        <v>13.51</v>
      </c>
      <c r="G4" t="s">
        <v>4</v>
      </c>
      <c r="H4">
        <f>H11*B5</f>
        <v>13.02</v>
      </c>
      <c r="I4" t="s">
        <v>4</v>
      </c>
    </row>
    <row r="5" spans="1:4" ht="12.75">
      <c r="A5" t="s">
        <v>7</v>
      </c>
      <c r="B5" s="2">
        <v>0.35</v>
      </c>
      <c r="C5" s="1" t="s">
        <v>8</v>
      </c>
      <c r="D5" s="1"/>
    </row>
    <row r="6" spans="1:4" ht="12.75">
      <c r="A6" t="s">
        <v>12</v>
      </c>
      <c r="B6" s="2">
        <v>5</v>
      </c>
      <c r="C6" s="1" t="s">
        <v>13</v>
      </c>
      <c r="D6" s="1"/>
    </row>
    <row r="7" spans="1:4" ht="12.75">
      <c r="A7" t="s">
        <v>6</v>
      </c>
      <c r="B7" s="1">
        <f>B10*B6/100</f>
        <v>2.6000000000000005</v>
      </c>
      <c r="C7" s="1" t="s">
        <v>5</v>
      </c>
      <c r="D7" s="1"/>
    </row>
    <row r="8" spans="1:9" ht="12.75">
      <c r="A8" t="s">
        <v>9</v>
      </c>
      <c r="B8" s="1">
        <f>B3*B5</f>
        <v>7</v>
      </c>
      <c r="C8" s="1" t="s">
        <v>5</v>
      </c>
      <c r="D8" s="1"/>
      <c r="F8" s="1">
        <f>B8</f>
        <v>7</v>
      </c>
      <c r="G8" t="s">
        <v>5</v>
      </c>
      <c r="H8" s="1">
        <f>B8</f>
        <v>7</v>
      </c>
      <c r="I8" t="s">
        <v>5</v>
      </c>
    </row>
    <row r="9" spans="1:9" ht="12.75">
      <c r="A9" t="s">
        <v>10</v>
      </c>
      <c r="B9" s="1" t="s">
        <v>11</v>
      </c>
      <c r="C9" s="1" t="s">
        <v>5</v>
      </c>
      <c r="D9" s="1">
        <v>1.4</v>
      </c>
      <c r="E9" t="s">
        <v>5</v>
      </c>
      <c r="F9" t="s">
        <v>11</v>
      </c>
      <c r="G9" t="s">
        <v>5</v>
      </c>
      <c r="H9" s="1">
        <f>D9</f>
        <v>1.4</v>
      </c>
      <c r="I9" t="s">
        <v>5</v>
      </c>
    </row>
    <row r="10" spans="1:9" ht="12.75">
      <c r="A10" t="s">
        <v>2</v>
      </c>
      <c r="B10" s="1">
        <f>((B4/B5)*(1+B6/100))+B8</f>
        <v>52.00000000000001</v>
      </c>
      <c r="C10" s="1" t="s">
        <v>5</v>
      </c>
      <c r="D10" s="1">
        <f>((B4/B5)*(1+B6/100)+B8+D9)</f>
        <v>53.400000000000006</v>
      </c>
      <c r="F10">
        <v>48</v>
      </c>
      <c r="G10" t="s">
        <v>5</v>
      </c>
      <c r="H10">
        <v>48</v>
      </c>
      <c r="I10" t="s">
        <v>5</v>
      </c>
    </row>
    <row r="11" spans="1:9" ht="12.75">
      <c r="A11" t="s">
        <v>15</v>
      </c>
      <c r="B11" s="1">
        <f>B10-(B8+B7)</f>
        <v>42.400000000000006</v>
      </c>
      <c r="C11" s="1" t="s">
        <v>5</v>
      </c>
      <c r="D11" s="1">
        <f>D10-(B8+B7)</f>
        <v>43.800000000000004</v>
      </c>
      <c r="F11" s="1">
        <f>F14-F8</f>
        <v>38.6</v>
      </c>
      <c r="G11" t="s">
        <v>5</v>
      </c>
      <c r="H11" s="1">
        <f>H14-H9-H8</f>
        <v>37.2</v>
      </c>
      <c r="I11" t="s">
        <v>5</v>
      </c>
    </row>
    <row r="12" spans="1:9" ht="12.75">
      <c r="A12" t="s">
        <v>16</v>
      </c>
      <c r="B12" s="1">
        <f>B10+B7</f>
        <v>54.60000000000001</v>
      </c>
      <c r="C12" s="1"/>
      <c r="D12" s="1">
        <f>D10+B7</f>
        <v>56.00000000000001</v>
      </c>
      <c r="F12">
        <f>F13</f>
        <v>50.4</v>
      </c>
      <c r="G12" t="s">
        <v>5</v>
      </c>
      <c r="H12">
        <f>H13</f>
        <v>50.4</v>
      </c>
      <c r="I12" t="s">
        <v>5</v>
      </c>
    </row>
    <row r="13" spans="1:9" ht="12.75">
      <c r="A13" t="s">
        <v>17</v>
      </c>
      <c r="B13" s="1">
        <f>B10+B7</f>
        <v>54.60000000000001</v>
      </c>
      <c r="C13" s="1" t="s">
        <v>5</v>
      </c>
      <c r="D13" s="1">
        <f>D10+B7</f>
        <v>56.00000000000001</v>
      </c>
      <c r="F13">
        <f>F10+(F10*B6/100)</f>
        <v>50.4</v>
      </c>
      <c r="G13" t="s">
        <v>5</v>
      </c>
      <c r="H13">
        <f>H10+(H10*B6/100)</f>
        <v>50.4</v>
      </c>
      <c r="I13" t="s">
        <v>5</v>
      </c>
    </row>
    <row r="14" spans="1:9" ht="12.75">
      <c r="A14" t="s">
        <v>18</v>
      </c>
      <c r="B14" s="1">
        <f>B10-B7</f>
        <v>49.400000000000006</v>
      </c>
      <c r="C14" s="1"/>
      <c r="D14" s="1">
        <f>B10-B7</f>
        <v>49.400000000000006</v>
      </c>
      <c r="F14">
        <f>F10-(F10*B6/100)</f>
        <v>45.6</v>
      </c>
      <c r="G14" t="s">
        <v>5</v>
      </c>
      <c r="H14">
        <f>H10-(H10*B6/100)</f>
        <v>45.6</v>
      </c>
      <c r="I14" t="s">
        <v>5</v>
      </c>
    </row>
    <row r="15" ht="12.75">
      <c r="A15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Derated power calculator</dc:title>
  <dc:subject>P802.3af</dc:subject>
  <dc:creator>Michael McCormack</dc:creator>
  <cp:keywords/>
  <dc:description/>
  <cp:lastModifiedBy>3Com Corp</cp:lastModifiedBy>
  <dcterms:created xsi:type="dcterms:W3CDTF">2000-05-25T12:29:23Z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