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470" windowWidth="25875" windowHeight="9915"/>
  </bookViews>
  <sheets>
    <sheet name="Work Items" sheetId="1" r:id="rId1"/>
  </sheets>
  <externalReferences>
    <externalReference r:id="rId2"/>
  </externalReferences>
  <definedNames>
    <definedName name="_xlnm._FilterDatabase" localSheetId="0" hidden="1">'Work Items'!$A$1:$I$203</definedName>
    <definedName name="Meetings">[1]Lookups!$A$1:$A$16</definedName>
    <definedName name="_xlnm.Print_Area" localSheetId="0">'Work Items'!$B$1:$G$201</definedName>
    <definedName name="StatusValue">'Work Items'!$K$3:$M$10</definedName>
  </definedNames>
  <calcPr calcId="125725"/>
  <pivotCaches>
    <pivotCache cacheId="3" r:id="rId3"/>
  </pivotCaches>
</workbook>
</file>

<file path=xl/calcChain.xml><?xml version="1.0" encoding="utf-8"?>
<calcChain xmlns="http://schemas.openxmlformats.org/spreadsheetml/2006/main">
  <c r="I201" i="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0"/>
  <c r="I19"/>
  <c r="I18"/>
  <c r="I17"/>
  <c r="I16"/>
  <c r="I15"/>
  <c r="I14"/>
  <c r="I13"/>
  <c r="I12"/>
  <c r="I11"/>
  <c r="I9"/>
  <c r="I8"/>
  <c r="I7"/>
  <c r="I6"/>
  <c r="I5"/>
  <c r="I4"/>
  <c r="H2"/>
  <c r="I2" l="1"/>
  <c r="E2" s="1"/>
</calcChain>
</file>

<file path=xl/sharedStrings.xml><?xml version="1.0" encoding="utf-8"?>
<sst xmlns="http://schemas.openxmlformats.org/spreadsheetml/2006/main" count="728" uniqueCount="323">
  <si>
    <t>Line</t>
  </si>
  <si>
    <t>Area</t>
  </si>
  <si>
    <t>Dir</t>
  </si>
  <si>
    <t>Item</t>
  </si>
  <si>
    <t>Status</t>
  </si>
  <si>
    <t>Notes / Comment / References</t>
  </si>
  <si>
    <t>Who</t>
  </si>
  <si>
    <t>Needed</t>
  </si>
  <si>
    <t>Points</t>
  </si>
  <si>
    <t>% Complete</t>
  </si>
  <si>
    <t>Total Number of items</t>
  </si>
  <si>
    <t>PHY Layer</t>
  </si>
  <si>
    <t>Downstream</t>
  </si>
  <si>
    <t>Downstream PHY Layer</t>
  </si>
  <si>
    <t>Descroption</t>
  </si>
  <si>
    <t>X</t>
  </si>
  <si>
    <t>Downstream TX Block Diagram</t>
  </si>
  <si>
    <t>D</t>
  </si>
  <si>
    <t>S</t>
  </si>
  <si>
    <t xml:space="preserve">baseline starting point, </t>
  </si>
  <si>
    <t>Reconciliation</t>
  </si>
  <si>
    <t>N/A</t>
  </si>
  <si>
    <t>No changes</t>
  </si>
  <si>
    <t>B</t>
  </si>
  <si>
    <t xml:space="preserve">baseline proposal, </t>
  </si>
  <si>
    <t>Row Labels</t>
  </si>
  <si>
    <t>Count of Needed</t>
  </si>
  <si>
    <t>1.6 Gb/s at MAC / PLS service interface in 192 MHz, in baseline channel conditions</t>
  </si>
  <si>
    <t>TD#40: remein_3bn_07_0313.pdf
(needs analysis)</t>
  </si>
  <si>
    <t>x</t>
  </si>
  <si>
    <t>D-</t>
  </si>
  <si>
    <t>in draft, needs work</t>
  </si>
  <si>
    <t xml:space="preserve"> </t>
  </si>
  <si>
    <t>PCS (transmitting):</t>
  </si>
  <si>
    <t>h</t>
  </si>
  <si>
    <t xml:space="preserve">in draft, 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</si>
  <si>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64B/66B Encoder / Decoder</t>
    </r>
  </si>
  <si>
    <t>TD#20 (65b);
TD#46: hajduczenia_3bn_04_0513.pdf
TD#50 (continuous vector, no split);</t>
  </si>
  <si>
    <t>D1.0</t>
  </si>
  <si>
    <t>Editors create in D1.0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</si>
  <si>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FEC and Data Detector</t>
    </r>
  </si>
  <si>
    <t>TD#4 (LDPC);
TD#47: prodan_3bn_01_0513.pdf;
TD#94: hajduczenia_3bn_01a_0913.pdf</t>
  </si>
  <si>
    <t>D1.1</t>
  </si>
  <si>
    <t>Editors create in D1.1</t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</si>
  <si>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Data Detector</t>
    </r>
  </si>
  <si>
    <t>Jin</t>
  </si>
  <si>
    <t>not applicable</t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</si>
  <si>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LDPC</t>
    </r>
  </si>
  <si>
    <t>TD#81: prodan_3bn_01a_0713.pdf;
TD#95 (FDD codes for Node+N, N≥0)</t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</si>
  <si>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MTTFPA</t>
    </r>
  </si>
  <si>
    <t>TD#82 (objective);
TD#93: prodan_3bn_02a_0913.pdf</t>
  </si>
  <si>
    <t>Meaning</t>
  </si>
  <si>
    <t>(blank)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</si>
  <si>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FCP generation</t>
    </r>
  </si>
  <si>
    <t>TD#51 (PHY LINK Codeword Pointer)</t>
  </si>
  <si>
    <t>Mark</t>
  </si>
  <si>
    <t>required item</t>
  </si>
  <si>
    <t>Grand Total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</si>
  <si>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Scrambler</t>
    </r>
  </si>
  <si>
    <t>TD#128: montreuil_3bn_01a_0514.pdf
s/b there (motion NOR #3)</t>
  </si>
  <si>
    <t>Leo</t>
  </si>
  <si>
    <t>(blank) not required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</si>
  <si>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Gearbox</t>
    </r>
  </si>
  <si>
    <t>TD#117 (boyd_3bn_03_0114.pdf)</t>
  </si>
  <si>
    <t>d</t>
  </si>
  <si>
    <t>draft proposal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</si>
  <si>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IDLE Delete</t>
    </r>
  </si>
  <si>
    <t>TD#118 (boyd_3bn_03_0114.pdf)</t>
  </si>
  <si>
    <t>header, not need in draft</t>
  </si>
  <si>
    <t>PCS (receiving):</t>
  </si>
  <si>
    <r>
      <t>·</t>
    </r>
    <r>
      <rPr>
        <strike/>
        <sz val="7"/>
        <color theme="1"/>
        <rFont val="Times New Roman"/>
        <family val="1"/>
      </rPr>
      <t xml:space="preserve">         </t>
    </r>
    <r>
      <rPr>
        <strike/>
        <sz val="11"/>
        <color theme="1"/>
        <rFont val="Calibri"/>
        <family val="2"/>
        <scheme val="minor"/>
      </rPr>
      <t>NCP processing</t>
    </r>
  </si>
  <si>
    <t>Leave up to implementers choice</t>
  </si>
  <si>
    <t>PCS / PMA Service Interface</t>
  </si>
  <si>
    <t>PMA:</t>
  </si>
  <si>
    <r>
      <t>·</t>
    </r>
    <r>
      <rPr>
        <sz val="7"/>
        <color theme="1"/>
        <rFont val="Times New Roman"/>
        <family val="1"/>
      </rPr>
      <t>         S</t>
    </r>
    <r>
      <rPr>
        <sz val="11"/>
        <color theme="1"/>
        <rFont val="Calibri"/>
        <family val="2"/>
        <scheme val="minor"/>
      </rPr>
      <t>ubcarrier configuration and bit loading</t>
    </r>
  </si>
  <si>
    <t>101.4.2.3 Subcarrier configuration and bit loading</t>
  </si>
  <si>
    <t>Mark,Duane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</si>
  <si>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Framing</t>
    </r>
  </si>
  <si>
    <t>101.4.2.4 Framing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</si>
  <si>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Symbol Mapper</t>
    </r>
  </si>
  <si>
    <t>TD#110: laubach_3bn_04c_1113.pdf
TD#132: Draft 0.5 Comment Approved Responses</t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</si>
  <si>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Constellation Mapping</t>
    </r>
  </si>
  <si>
    <t>TD#103: prodan_3bn_02_1113.pdf
shen_3bn_01_140226_Constellation.pdf (comment resolution)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</si>
  <si>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Interleaving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</si>
  <si>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Time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</si>
  <si>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Frequency (Rich, Avi)</t>
    </r>
  </si>
  <si>
    <t>Frequency interleaving text is preliminary.</t>
  </si>
  <si>
    <t>Rich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</si>
  <si>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Pilot Insertion (Avi, Christian, Jin)</t>
    </r>
  </si>
  <si>
    <t>TD#29: pietsch_3bn_01_0313.pdf, kliger_3bn_01_0313.pdf;
TD#132: Draft 0.5 Comment Approved Responses</t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</si>
  <si>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Pilot structure</t>
    </r>
  </si>
  <si>
    <t>TD#60: kliger_3bn_02_0513.pdf pietsch_3bn_01_0313.pdf;
TD#67: kliger_3bn_02_0513.pdf;
TD#79: kliger_3bn_02a_0713.pdf
TD#110: laubach_3bn_04c_1113.pdf
TD#132: Draft 0.5 Comment Approved Responses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</si>
  <si>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IFFT / IDFT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</si>
  <si>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Cyclic Prefix and Windowing</t>
    </r>
  </si>
  <si>
    <t>TD#23: montreuil_01a_0113.pdf;
TD#63: pietsch_3bn_02_0313.pdf;
TD#110: laubach_3bn_04c_1113.pdf
TD#132: Draft 0.5 Comment Approved Responses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</si>
  <si>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Subcarrier Configuration</t>
    </r>
  </si>
  <si>
    <t>TD#103: prodan_3bn_02_1113.pdf</t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</si>
  <si>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QAM Mapping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</si>
  <si>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Bit Loading</t>
    </r>
  </si>
  <si>
    <t>TD#132: Draft 0.5 Comment Approved Responses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</si>
  <si>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Pilot Map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</si>
  <si>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PMA Other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</si>
  <si>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Exclusion Rules</t>
    </r>
  </si>
  <si>
    <t>TD#5 (exclusions);  
TD#14 (placement);
TD#55 (m, m+1, …);
TD#56 (internal, band edge);
TD#57 (2 band-edge);
TD#58 (minimum internal 1MHz);
TD#59 (fixed number internal in 192 MHz);
TD#69 (start, integer number sub-carriers);
TD#70 (mapping to sub-carriers);
TD#71 (at most 16);
TD#110: laubach_3bn_04c_1113.pdf</t>
  </si>
  <si>
    <t>Duane</t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</si>
  <si>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Cycle Structure and Initialization</t>
    </r>
  </si>
  <si>
    <t>NCP, scrambler init coupled to PHY LINK cycle
Proposed text for NCP</t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</si>
  <si>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Multiple OFDM Channels (Mark, Avi, …)</t>
    </r>
  </si>
  <si>
    <t>TD#8 (higher capacity)</t>
  </si>
  <si>
    <t>PMA / PMD Service Interface</t>
  </si>
  <si>
    <t>TD#127 D0.4 Bulk</t>
  </si>
  <si>
    <t>PMD: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</si>
  <si>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Electrical Input / Output</t>
    </r>
  </si>
  <si>
    <t>TD#104: rahman_saif_3bn_02_1113.pdf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</si>
  <si>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Fidelity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</si>
  <si>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MDI</t>
    </r>
  </si>
  <si>
    <t>Other:</t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</si>
  <si>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  <scheme val="minor"/>
      </rPr>
      <t>OFDM Numerology</t>
    </r>
  </si>
  <si>
    <t>TD#2 (OFDM);
TD#6 (multiple modulation orders);
TD#7 (192 MHz, 10.24 MHz);
TD#9 (Scaling);
TD#30 (granularity of Fc);
TD#31 (upper bound to 5GHz)
TD#35 (minimum contiguous 24 MHz);
TD#72 (FDD RF Spectrum);
TD#74: rahman_saif_3bn_01_0713.pdf;
TD#78: solomon_3bn_02b_0713.pdf;
TD#89 (FDD 5 to 234 MHz );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</si>
  <si>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Channel Model</t>
    </r>
  </si>
  <si>
    <t>TD#15: howald_01a_0113.pdf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</si>
  <si>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CNU and CLT Receive Direction: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</si>
  <si>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Rx Idle Deletion</t>
    </r>
  </si>
  <si>
    <t>TD#42 (Like 10G-EPON)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</si>
  <si>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Rx Idle Insertion</t>
    </r>
  </si>
  <si>
    <t>TD#43 (Like 10G-EPON with changes);
TD#48: hajduczenia_3bn_01_0513.pdf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</si>
  <si>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CNU and CLT Transmit Direction: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</si>
  <si>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Tx Idle Insertion</t>
    </r>
  </si>
  <si>
    <t>TD#44 (Like 10G-EPON with changes);
TD#49: garavaglia_3bn_02a_0513.pdf
See Clause 103.2.2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</si>
  <si>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Tx Idle Deletion</t>
    </r>
  </si>
  <si>
    <t>TD#45 (Like 10G-EPON with changes);
TD#48: hajduczenia_3bn_01_0513.pdf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</si>
  <si>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Downstream PHY Block Diagram</t>
    </r>
  </si>
  <si>
    <t>TD#91: kliger_3bn_01a_0913.pdf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</si>
  <si>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Subcarrier Clocking, Accuracy</t>
    </r>
  </si>
  <si>
    <t>TD#110: laubach_3bn_04c_1113.pdf</t>
  </si>
  <si>
    <t>Upstream</t>
  </si>
  <si>
    <t>Upstream PHY</t>
  </si>
  <si>
    <t>Upstream TX Block Diagram</t>
  </si>
  <si>
    <t>TD#107: kliger_3bn_01a_1113.pdf
TD#125: laubach_3bn_02_0314.pdf</t>
  </si>
  <si>
    <t>Upstream OFDM (Super) Frame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</si>
  <si>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OFDM frames, Data vs PHY Link, probes</t>
    </r>
  </si>
  <si>
    <t>PCS: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</si>
  <si>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Rate Adaptation</t>
    </r>
  </si>
  <si>
    <t>TD#20 (65b);
TD#46: hajduczenia_3bn_04_0513.pdf;
TD#50 (continuous vector, no split);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</si>
  <si>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FEC Encoder and Data Detector:</t>
    </r>
  </si>
  <si>
    <t>TD#47: prodan_3bn_01_0513.pdf</t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</si>
  <si>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FEC Codewords</t>
    </r>
  </si>
  <si>
    <t>TD#81: prodan_3bn_01a_0713.pdf;
TD#92: shen_3bn_01_0913.pdf;
TD#95 (FDD codes for Node+N, N≥0)</t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</si>
  <si>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Codeword Builder</t>
    </r>
  </si>
  <si>
    <t>TD#103: prodan_3bn_01_1113.pdf</t>
  </si>
  <si>
    <t>TD#128: montreuil_3bn_01a_0514.pdf</t>
  </si>
  <si>
    <t>Is this the similar to DS?</t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</si>
  <si>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Pilot Pattern (Avi, others)</t>
    </r>
  </si>
  <si>
    <t>TD#61: pietsch_3bn_01_0513.pdf kliger_3bn_01_0313.pdf pietsch_3bn_01_0513.pdf</t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</si>
  <si>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Interleaver</t>
    </r>
  </si>
  <si>
    <t>Rich, Jin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</si>
  <si>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Pilot and Marker Insertion</t>
    </r>
  </si>
  <si>
    <t>TD#131: montreuil_3bn_05a_0514.pdf</t>
  </si>
  <si>
    <t>?same as downstream?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</si>
  <si>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Pre-Equalization</t>
    </r>
  </si>
  <si>
    <t>TD#64: montreuil_01_0512.pdf kliger_01a_0912.pdf</t>
  </si>
  <si>
    <t>TD#23: montreuil_01a_0113.pdf;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</si>
  <si>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OFDM (Super) Frame Configuration and Bit Loading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</si>
  <si>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Superframe structure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</si>
  <si>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Burst Structure / Resource Blocks</t>
    </r>
  </si>
  <si>
    <t>TD#61: pietsch_3bn_01_0513.pdf kliger_3bn_01_0313.pdf pietsch_3bn_01_0513.pdf
TD#124 (8, 12, and 16 symbols)
TD#80: kliger_3bn_03_0713.pdf</t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</si>
  <si>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Burst Markers</t>
    </r>
  </si>
  <si>
    <t>TD#25 (start / stop markers);
TD#28 (marker definition);
TD#97: rahman_syed_3bn_01_0913.pdf;
TD#109: rahman_syed_3bn_01_1113.pdf
TD#126: montreuil_3bn_01b_0314.pdf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</si>
  <si>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Framing Timing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</si>
  <si>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Probe Generator</t>
    </r>
  </si>
  <si>
    <t>TD#129 montreuil_3bn_02a_0514.pdf</t>
  </si>
  <si>
    <t>Avi</t>
  </si>
  <si>
    <t>TD#5 (exclusions);
TD#14 (placement);
TD#24 ( 192 MHz and exclusions);
TD#55 (m, m+1, …);
TD#56 (internal, band edge);
TD#57 (2 band-edge);
TD#58 (minimum internal 1MHz);
TD#59 (fixed number internal in 192 MHz);
TD#69 (start, integer number sub-carriers);</t>
  </si>
  <si>
    <r>
      <t>o</t>
    </r>
    <r>
      <rPr>
        <strike/>
        <sz val="7"/>
        <color theme="1"/>
        <rFont val="Times New Roman"/>
        <family val="1"/>
      </rPr>
      <t xml:space="preserve">   </t>
    </r>
    <r>
      <rPr>
        <strike/>
        <sz val="11"/>
        <color theme="1"/>
        <rFont val="Calibri"/>
        <family val="2"/>
        <scheme val="minor"/>
      </rPr>
      <t>Multiple OFDM Channels (Mark, Avi, …)</t>
    </r>
  </si>
  <si>
    <t>Removed</t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</si>
  <si>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1D-to-2D subcarrier assignment, etc.</t>
    </r>
  </si>
  <si>
    <t>TD#121 (boyd_3bn_02_0114.pdf)</t>
  </si>
  <si>
    <t>Mark, Tom</t>
  </si>
  <si>
    <t>H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</si>
  <si>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OFDM Numerology</t>
    </r>
  </si>
  <si>
    <t xml:space="preserve">TD#3 (OFDMA);
TD#9 (scaling);
TD#17 (25 kHz and 50 kHz spacing);
TD#24 ( 192 MHz and exclusions);
TD#30 (granularity of Fc);
TD#31 (upper bound to 5GHz);
TD#72 (FDD RF Spectrum);
TD#74: rahman_saif_3bn_01_0713.pdf;
TD#78: solomon_3bn_02b_0713.pdf;
TD#89 (FDD 5 to 234 MHz );
</t>
  </si>
  <si>
    <t>See Annex 100A</t>
  </si>
  <si>
    <t>MPCP</t>
  </si>
  <si>
    <t>MPCP:</t>
  </si>
  <si>
    <t>Jin, Duane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</si>
  <si>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FEC Adaptation / Impact (Duane)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</si>
  <si>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Gate / Report calculation changes</t>
    </r>
  </si>
  <si>
    <t>MPCP Interoperation: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</si>
  <si>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MAC Discovery and registration verification (  )</t>
    </r>
  </si>
  <si>
    <t>Not sure there is anything to do here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</si>
  <si>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tqSize, OctetsRemaining, PHY_DATA_SIZE &amp; PHY_OVERHEAD_SIZE, fecOffset, packet_initiate_delay, CheckGrantSize, PMD_OverheadT</t>
    </r>
  </si>
  <si>
    <t>TD#112: remein_3bn_06_1113.pdf</t>
  </si>
  <si>
    <t>PHY Link</t>
  </si>
  <si>
    <t>Downstream PHY Link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</si>
  <si>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Performance study</t>
    </r>
  </si>
  <si>
    <t>PHY LINK Framing</t>
  </si>
  <si>
    <t>TD#38 (PHY Link framing)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</si>
  <si>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Preamble</t>
    </r>
  </si>
  <si>
    <t>TD#76: montreuil_3bn_01_0713.pdf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</si>
  <si>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PHY Link Frame</t>
    </r>
  </si>
  <si>
    <t>PHY LINK Messages and Protocol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</si>
  <si>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Content</t>
    </r>
  </si>
  <si>
    <t>TD#77: kliger_3bn_01b_0713.pdf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</si>
  <si>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Protocol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</si>
  <si>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PHY Discovery</t>
    </r>
  </si>
  <si>
    <t>TD#119 (remein_3bn_05_0114.pdf)</t>
  </si>
  <si>
    <t>PHY LINK Insertions: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</si>
  <si>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FCP</t>
    </r>
  </si>
  <si>
    <t>There is just the bearest mention of NPC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</si>
  <si>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Timestamp MB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</si>
  <si>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EE MB</t>
    </r>
  </si>
  <si>
    <t>(no work done – evaluate)</t>
  </si>
  <si>
    <t>Leo, Avi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</si>
  <si>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Trigger MB</t>
    </r>
  </si>
  <si>
    <t>(PNM, evaluate PHY impact only (not mgmt.))
Do we need this for EPoC? "Nice to have."</t>
  </si>
  <si>
    <t>PHY LINK Numerology: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</si>
  <si>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16 QAM fixed</t>
    </r>
  </si>
  <si>
    <t>TD#11 (16 QAM)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</si>
  <si>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CP and sub-carrier spacing same as data channel (Duane, acquisition)</t>
    </r>
  </si>
  <si>
    <t>TD#13 (same CP/sub-carrier spacing)
(requirement to be added against D0.5)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</si>
  <si>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400 KHz wide without continuous pilots.</t>
    </r>
  </si>
  <si>
    <t>TD#39 (as described)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</si>
  <si>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PHY LINK Placement 3MHz either side</t>
    </r>
  </si>
  <si>
    <t>TD#62 (3 MHz either side)</t>
  </si>
  <si>
    <t>PHY Link Receiver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</si>
  <si>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CNU auto-detect CP / windowing</t>
    </r>
  </si>
  <si>
    <t>TD#12 (CP)</t>
  </si>
  <si>
    <t xml:space="preserve">FEC 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</si>
  <si>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Definitions</t>
    </r>
  </si>
  <si>
    <t>TD#36 (ECC);
TD#75: shen_3bn_01_0713.pdf
TD#120 (shen_3bn_01_0114.docx)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</si>
  <si>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Use</t>
    </r>
  </si>
  <si>
    <t>Scrambler</t>
  </si>
  <si>
    <t>Time Interleaving</t>
  </si>
  <si>
    <t>(needs  detail / attention / update)</t>
  </si>
  <si>
    <t>Symbol Mapper</t>
  </si>
  <si>
    <t>(needs attention / update)</t>
  </si>
  <si>
    <t>Upstream PHY Link</t>
  </si>
  <si>
    <t>Upstream (super) frame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</si>
  <si>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OFDMA frames, PHY Link signals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</si>
  <si>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Frame configuration</t>
    </r>
  </si>
  <si>
    <t>PHY LINK Signals / Messages: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</si>
  <si>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Messages / Content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</si>
  <si>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Protocol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</si>
  <si>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Fixed preamble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</si>
  <si>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Fine ranging</t>
    </r>
  </si>
  <si>
    <t>(only FEC)</t>
  </si>
  <si>
    <t>FEC</t>
  </si>
  <si>
    <t>TD#36 (ECC);
TD#75: shen_3bn_01_0713.pdf
TD#105: shen_3bn_01_1113.pdf
TD#120 (shen_3bn_01_0114.docx)</t>
  </si>
  <si>
    <t>(assumption same as downstream)
TD#128: montreuil_3bn_01a_0514.pdf</t>
  </si>
  <si>
    <t>Wide Band Probing</t>
  </si>
  <si>
    <t>TD#66: montreuil_3bn_01a_0513.pdf;
TD#98: rahman_syed_3bn_01_0313.pdf;
TD#106: rahman_syed_3bn_02_1113.pdf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</si>
  <si>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Probe Period scheduling</t>
    </r>
  </si>
  <si>
    <t>Duane, Avi</t>
  </si>
  <si>
    <t>Other</t>
  </si>
  <si>
    <t>PHY Link Other</t>
  </si>
  <si>
    <t>PHY LINK Starting Point</t>
  </si>
  <si>
    <t>TD#53: boyd_3bn_02_0513.pdf</t>
  </si>
  <si>
    <t>PHY LINK Baseline Work</t>
  </si>
  <si>
    <t>TD#99: remein_3bn_03a_0913.pdf;
TD#113: remein_3bn_07_1113.pdf
remein_3bn_08_1113.pdf</t>
  </si>
  <si>
    <t>PHY LINK Transparency, shall not add jitter or latency to the data</t>
  </si>
  <si>
    <t>TD#21 (transparency);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</si>
  <si>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No additional buffering</t>
    </r>
  </si>
  <si>
    <t>TD#37 (repeat of TD#21 with buffering)</t>
  </si>
  <si>
    <r>
      <t>PHY Link and procedures:</t>
    </r>
    <r>
      <rPr>
        <sz val="11"/>
        <color theme="1"/>
        <rFont val="Calibri"/>
        <family val="2"/>
        <scheme val="minor"/>
      </rPr>
      <t xml:space="preserve"> (Avi, Duane, Jin)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</si>
  <si>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“Bring up” through auto-negotiation to Linked</t>
    </r>
  </si>
  <si>
    <t>(beginnings, needs additional detail)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</si>
  <si>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“Ranging” and symbol synchronization (Bill, Leo, Avi, Hesham)</t>
    </r>
  </si>
  <si>
    <t>(not complete, high level only)</t>
  </si>
  <si>
    <t>PHY Link acquisition: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</si>
  <si>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“Lock” and acquisition</t>
    </r>
  </si>
  <si>
    <t>(needs some work)</t>
  </si>
  <si>
    <t>System Issues</t>
  </si>
  <si>
    <t>Clocking / jitter</t>
  </si>
  <si>
    <t>Time Synchronization (Bill)</t>
  </si>
  <si>
    <t>Bill</t>
  </si>
  <si>
    <t>MDIO registers to report on subcarrier or subcarrier group, signal parameters including quality.</t>
  </si>
  <si>
    <t>TD#34 (MDIO registers to report…)
TD#116 (MIDO register baseline material)
(some initial work in draft)</t>
  </si>
  <si>
    <t>Hesham</t>
  </si>
  <si>
    <t>Exclusion Bands Configuration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</si>
  <si>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By MDIO</t>
    </r>
  </si>
  <si>
    <t>TD#32 (Exclusion bands configured by MDIO)
(clause 45 registers)
TD#33 (Exclusion bands configured by PHY LINK)</t>
  </si>
  <si>
    <t>“Lost sync” and recovery / reset procedures</t>
  </si>
  <si>
    <t>MULPI T3 &amp; T4 timeouts</t>
  </si>
  <si>
    <t>Performance Analysis: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</si>
  <si>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Baseline Channel Conditions</t>
    </r>
  </si>
  <si>
    <t>TD#18: remein_3bn_07_0313.pdf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</si>
  <si>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Exemplar Channel Conditions</t>
    </r>
  </si>
  <si>
    <t>TD#54: howald_3bn_02_0313.pdf
(not needed in draft)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</si>
  <si>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EPoC Delay evaluation</t>
    </r>
  </si>
  <si>
    <t>TD#41: garavaglia_02_0912.pdf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</si>
  <si>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Error analysis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</si>
  <si>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Jitter</t>
    </r>
  </si>
  <si>
    <t>CL 64.2.2.1 (1G), CL 77.2.2.1 (10G) 103.2.2.1
8 TQ down, 12 TQ up
see 103.2.2.1 (guardThreshold CLT &amp; CNU)</t>
  </si>
  <si>
    <t>Power Saving, study support for configurable mechanism.  (Adopt SIEPON and apply to EPoC as appropriate.)</t>
  </si>
  <si>
    <r>
      <t xml:space="preserve">TD#1: hajduczenia_05a_0912.pdf
</t>
    </r>
    <r>
      <rPr>
        <sz val="11"/>
        <rFont val="Calibri"/>
        <family val="2"/>
      </rPr>
      <t>Can we eliminate the EE MB in the PHY Link section above?</t>
    </r>
  </si>
  <si>
    <t>Proactive Network Management</t>
  </si>
  <si>
    <r>
      <t xml:space="preserve">Below is based on currivan_3bn_01_1113.pdf
</t>
    </r>
    <r>
      <rPr>
        <sz val="11"/>
        <rFont val="Calibri"/>
        <family val="2"/>
      </rPr>
      <t>Need to update/sync with any changes since then.</t>
    </r>
  </si>
  <si>
    <t>CNU Downstream Performance Metrics</t>
  </si>
  <si>
    <t>Per Data Channel: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</si>
  <si>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Uncorrectable codewords (CRC-40 fail)</t>
    </r>
  </si>
  <si>
    <t>FecCodeWordFail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</si>
  <si>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Total number of data FEC codewords</t>
    </r>
  </si>
  <si>
    <t>FecCodeWordCount, FecCodeWordSuccess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</si>
  <si>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RxMER: Per subcarrier ratio of average power of the equalized QAM constellation to the average error-vector power.  For Continuous Pilots, difference between the equalized receive pilot value and the known correct pilot value.</t>
    </r>
  </si>
  <si>
    <t>Need to look at specifically what to put in EPoC PHY draft to support this.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</si>
  <si>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Codeword error ratio versus time (seconds): Ratio of number of uncorrectable codewords to total number of codewords in each one-second interval for a rolling 10-minute period (600 values)</t>
    </r>
  </si>
  <si>
    <r>
      <t xml:space="preserve">Need to look at specifically what to put in EPoC PHY draft to support this.
</t>
    </r>
    <r>
      <rPr>
        <u/>
        <sz val="11"/>
        <color theme="1"/>
        <rFont val="Calibri"/>
        <family val="2"/>
        <scheme val="minor"/>
      </rPr>
      <t>This should be a higher layer function and not part of the PHY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</si>
  <si>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Codeword error ratio versus. time (minutes): Ratio of number of uncorrectable codewords to total number of codewords in each one-minute interval for a rolling 24-hour period (1440 values).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</si>
  <si>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Ending time of rolling period</t>
    </r>
  </si>
  <si>
    <t>PHY Link: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</si>
  <si>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Uncorrectable codewords (CRC-32 fail)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</si>
  <si>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Total number of PHY Link codewords</t>
    </r>
  </si>
  <si>
    <t>CLT Upstream Performance Metrics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</si>
  <si>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Provide the following FEC summaries over a period of up to 10 minutes for any single upstream user</t>
    </r>
  </si>
  <si>
    <r>
      <t xml:space="preserve">Need to look at specifically what to put in EPoC PHY draft to support this. </t>
    </r>
    <r>
      <rPr>
        <u/>
        <sz val="11"/>
        <color theme="1"/>
        <rFont val="Calibri"/>
        <family val="2"/>
        <scheme val="minor"/>
      </rPr>
      <t>This should be a higher layer function and not part of the PHY.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</si>
  <si>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Total number of seconds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</si>
  <si>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Number of errored seconds (seconds during which at least one unreliable codeword occurred)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</si>
  <si>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Count of codeword errors (uncorrectable codewords) in each 1-second interval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</si>
  <si>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Start and stop time of summary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</si>
  <si>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Downstream PHY Link support for Trigger administration</t>
    </r>
  </si>
  <si>
    <t>Need work to partition what is in the PHY versus what is in the D3.1 trigger “system” and then what needs to go into other CableLabs specifications. See MULPI</t>
  </si>
  <si>
    <t>Duane, Saif</t>
  </si>
  <si>
    <t xml:space="preserve">
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</si>
</sst>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4"/>
      <color rgb="FF365F91"/>
      <name val="Cambria"/>
      <family val="1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Courier New"/>
      <family val="3"/>
    </font>
    <font>
      <strike/>
      <sz val="9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trike/>
      <sz val="11"/>
      <color theme="1"/>
      <name val="Symbol"/>
      <family val="1"/>
      <charset val="2"/>
    </font>
    <font>
      <strike/>
      <sz val="7"/>
      <color theme="1"/>
      <name val="Times New Roman"/>
      <family val="1"/>
    </font>
    <font>
      <sz val="11"/>
      <color rgb="FFFF3399"/>
      <name val="Calibri"/>
      <family val="2"/>
      <scheme val="minor"/>
    </font>
    <font>
      <sz val="11"/>
      <name val="Calibri"/>
      <family val="2"/>
      <scheme val="minor"/>
    </font>
    <font>
      <sz val="11"/>
      <name val="Symbol"/>
      <family val="1"/>
      <charset val="2"/>
    </font>
    <font>
      <sz val="7"/>
      <name val="Times New Roman"/>
      <family val="1"/>
    </font>
    <font>
      <strike/>
      <sz val="11"/>
      <color theme="1"/>
      <name val="Courier New"/>
      <family val="3"/>
    </font>
    <font>
      <u/>
      <sz val="11"/>
      <name val="Calibri"/>
      <family val="2"/>
      <scheme val="minor"/>
    </font>
    <font>
      <sz val="11"/>
      <name val="Calibri"/>
      <family val="2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40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5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right" wrapText="1"/>
    </xf>
    <xf numFmtId="9" fontId="0" fillId="0" borderId="5" xfId="1" applyFont="1" applyFill="1" applyBorder="1" applyAlignment="1">
      <alignment horizontal="center"/>
    </xf>
    <xf numFmtId="0" fontId="0" fillId="0" borderId="7" xfId="0" applyBorder="1"/>
    <xf numFmtId="0" fontId="3" fillId="0" borderId="8" xfId="0" applyFont="1" applyBorder="1" applyAlignment="1">
      <alignment horizontal="right"/>
    </xf>
    <xf numFmtId="0" fontId="0" fillId="0" borderId="7" xfId="0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6" fillId="0" borderId="9" xfId="0" applyFont="1" applyBorder="1" applyAlignment="1">
      <alignment horizontal="center" vertical="center" textRotation="90"/>
    </xf>
    <xf numFmtId="0" fontId="7" fillId="0" borderId="10" xfId="0" applyFont="1" applyBorder="1" applyAlignment="1">
      <alignment horizontal="center" vertical="center" textRotation="90"/>
    </xf>
    <xf numFmtId="0" fontId="6" fillId="2" borderId="11" xfId="0" applyFont="1" applyFill="1" applyBorder="1"/>
    <xf numFmtId="0" fontId="0" fillId="2" borderId="11" xfId="0" applyFill="1" applyBorder="1"/>
    <xf numFmtId="9" fontId="0" fillId="2" borderId="12" xfId="1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3" fillId="0" borderId="0" xfId="0" applyFont="1" applyAlignment="1"/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6" fillId="0" borderId="18" xfId="0" applyFont="1" applyBorder="1" applyAlignment="1">
      <alignment horizontal="center" vertical="center" textRotation="90"/>
    </xf>
    <xf numFmtId="0" fontId="7" fillId="0" borderId="19" xfId="0" applyFont="1" applyBorder="1" applyAlignment="1">
      <alignment horizontal="center" vertical="center" textRotation="90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2" xfId="0" applyBorder="1"/>
    <xf numFmtId="0" fontId="0" fillId="0" borderId="19" xfId="0" applyBorder="1" applyAlignment="1">
      <alignment wrapText="1"/>
    </xf>
    <xf numFmtId="0" fontId="0" fillId="0" borderId="19" xfId="0" applyBorder="1" applyAlignment="1">
      <alignment horizontal="center" wrapText="1"/>
    </xf>
    <xf numFmtId="0" fontId="0" fillId="0" borderId="19" xfId="0" applyBorder="1" applyAlignment="1">
      <alignment vertical="top" wrapText="1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8" fillId="0" borderId="19" xfId="2" applyBorder="1" applyAlignment="1" applyProtection="1">
      <alignment wrapText="1"/>
    </xf>
    <xf numFmtId="0" fontId="0" fillId="0" borderId="0" xfId="0" applyAlignment="1">
      <alignment horizontal="left"/>
    </xf>
    <xf numFmtId="0" fontId="0" fillId="0" borderId="0" xfId="0" applyNumberFormat="1"/>
    <xf numFmtId="0" fontId="3" fillId="0" borderId="19" xfId="0" applyFont="1" applyBorder="1" applyAlignment="1">
      <alignment wrapText="1"/>
    </xf>
    <xf numFmtId="0" fontId="3" fillId="3" borderId="19" xfId="0" applyFont="1" applyFill="1" applyBorder="1" applyAlignment="1">
      <alignment wrapText="1"/>
    </xf>
    <xf numFmtId="0" fontId="9" fillId="0" borderId="19" xfId="0" applyFont="1" applyBorder="1" applyAlignment="1">
      <alignment horizontal="left" wrapText="1" indent="2"/>
    </xf>
    <xf numFmtId="0" fontId="0" fillId="3" borderId="19" xfId="0" applyFill="1" applyBorder="1" applyAlignment="1">
      <alignment wrapText="1"/>
    </xf>
    <xf numFmtId="0" fontId="0" fillId="0" borderId="24" xfId="0" applyBorder="1" applyAlignment="1">
      <alignment horizontal="center"/>
    </xf>
    <xf numFmtId="0" fontId="0" fillId="0" borderId="25" xfId="0" applyBorder="1"/>
    <xf numFmtId="0" fontId="11" fillId="0" borderId="19" xfId="0" applyFont="1" applyBorder="1" applyAlignment="1">
      <alignment horizontal="left" wrapText="1" indent="8"/>
    </xf>
    <xf numFmtId="0" fontId="0" fillId="0" borderId="26" xfId="0" applyBorder="1" applyAlignment="1">
      <alignment horizontal="center"/>
    </xf>
    <xf numFmtId="0" fontId="0" fillId="0" borderId="27" xfId="0" applyBorder="1"/>
    <xf numFmtId="0" fontId="0" fillId="0" borderId="28" xfId="0" applyBorder="1"/>
    <xf numFmtId="0" fontId="8" fillId="0" borderId="19" xfId="2" applyBorder="1" applyAlignment="1" applyProtection="1">
      <alignment vertical="top" wrapText="1"/>
    </xf>
    <xf numFmtId="0" fontId="3" fillId="0" borderId="15" xfId="0" applyFont="1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18" xfId="0" applyBorder="1"/>
    <xf numFmtId="0" fontId="12" fillId="0" borderId="0" xfId="0" applyFont="1" applyAlignment="1">
      <alignment horizontal="left"/>
    </xf>
    <xf numFmtId="0" fontId="13" fillId="0" borderId="0" xfId="0" applyFont="1"/>
    <xf numFmtId="0" fontId="0" fillId="0" borderId="26" xfId="0" applyFill="1" applyBorder="1" applyAlignment="1">
      <alignment horizontal="center"/>
    </xf>
    <xf numFmtId="0" fontId="14" fillId="0" borderId="19" xfId="0" applyFont="1" applyBorder="1" applyAlignment="1">
      <alignment wrapText="1"/>
    </xf>
    <xf numFmtId="0" fontId="14" fillId="3" borderId="19" xfId="0" applyFont="1" applyFill="1" applyBorder="1" applyAlignment="1">
      <alignment wrapText="1"/>
    </xf>
    <xf numFmtId="0" fontId="13" fillId="0" borderId="19" xfId="0" applyFont="1" applyBorder="1" applyAlignment="1">
      <alignment vertical="top" wrapText="1"/>
    </xf>
    <xf numFmtId="0" fontId="13" fillId="0" borderId="23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5" fillId="0" borderId="19" xfId="0" applyFont="1" applyBorder="1" applyAlignment="1">
      <alignment horizontal="left" wrapText="1" indent="2"/>
    </xf>
    <xf numFmtId="0" fontId="13" fillId="0" borderId="19" xfId="0" applyFont="1" applyBorder="1" applyAlignment="1">
      <alignment horizontal="center" wrapText="1"/>
    </xf>
    <xf numFmtId="0" fontId="3" fillId="0" borderId="19" xfId="0" applyFont="1" applyFill="1" applyBorder="1" applyAlignment="1">
      <alignment wrapText="1"/>
    </xf>
    <xf numFmtId="0" fontId="17" fillId="0" borderId="19" xfId="0" applyFont="1" applyBorder="1" applyAlignment="1">
      <alignment horizontal="center" wrapText="1"/>
    </xf>
    <xf numFmtId="0" fontId="0" fillId="3" borderId="19" xfId="0" applyFill="1" applyBorder="1" applyAlignment="1">
      <alignment horizontal="center" wrapText="1"/>
    </xf>
    <xf numFmtId="0" fontId="11" fillId="0" borderId="19" xfId="0" applyFont="1" applyFill="1" applyBorder="1" applyAlignment="1">
      <alignment horizontal="left" wrapText="1" indent="8"/>
    </xf>
    <xf numFmtId="0" fontId="0" fillId="0" borderId="19" xfId="0" applyFill="1" applyBorder="1" applyAlignment="1">
      <alignment horizontal="center" wrapText="1"/>
    </xf>
    <xf numFmtId="0" fontId="0" fillId="0" borderId="19" xfId="0" applyFill="1" applyBorder="1" applyAlignment="1">
      <alignment vertical="top" wrapText="1"/>
    </xf>
    <xf numFmtId="0" fontId="0" fillId="0" borderId="23" xfId="0" applyFill="1" applyBorder="1" applyAlignment="1">
      <alignment horizontal="center"/>
    </xf>
    <xf numFmtId="0" fontId="8" fillId="0" borderId="19" xfId="2" applyFill="1" applyBorder="1" applyAlignment="1" applyProtection="1">
      <alignment vertical="top" wrapText="1"/>
    </xf>
    <xf numFmtId="0" fontId="9" fillId="0" borderId="19" xfId="0" applyFont="1" applyFill="1" applyBorder="1" applyAlignment="1">
      <alignment horizontal="left" wrapText="1" indent="2"/>
    </xf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 wrapText="1"/>
    </xf>
    <xf numFmtId="0" fontId="2" fillId="4" borderId="19" xfId="0" applyFont="1" applyFill="1" applyBorder="1" applyAlignment="1">
      <alignment vertical="top" wrapText="1"/>
    </xf>
    <xf numFmtId="0" fontId="19" fillId="0" borderId="19" xfId="0" applyFont="1" applyFill="1" applyBorder="1" applyAlignment="1">
      <alignment horizontal="left" wrapText="1" indent="2"/>
    </xf>
    <xf numFmtId="0" fontId="18" fillId="0" borderId="19" xfId="0" applyFont="1" applyFill="1" applyBorder="1" applyAlignment="1">
      <alignment horizontal="center" wrapText="1"/>
    </xf>
    <xf numFmtId="0" fontId="18" fillId="0" borderId="19" xfId="0" applyFont="1" applyFill="1" applyBorder="1" applyAlignment="1">
      <alignment vertical="top" wrapText="1"/>
    </xf>
    <xf numFmtId="0" fontId="18" fillId="0" borderId="23" xfId="0" applyFont="1" applyFill="1" applyBorder="1" applyAlignment="1">
      <alignment horizontal="center"/>
    </xf>
    <xf numFmtId="0" fontId="18" fillId="0" borderId="18" xfId="0" applyFont="1" applyFill="1" applyBorder="1" applyAlignment="1">
      <alignment horizontal="center"/>
    </xf>
    <xf numFmtId="0" fontId="18" fillId="0" borderId="22" xfId="0" applyFont="1" applyFill="1" applyBorder="1" applyAlignment="1">
      <alignment horizontal="center"/>
    </xf>
    <xf numFmtId="0" fontId="9" fillId="0" borderId="19" xfId="0" applyFont="1" applyBorder="1" applyAlignment="1">
      <alignment horizontal="left" wrapText="1" indent="5"/>
    </xf>
    <xf numFmtId="0" fontId="7" fillId="0" borderId="19" xfId="0" applyFont="1" applyBorder="1" applyAlignment="1">
      <alignment vertical="center" textRotation="90"/>
    </xf>
    <xf numFmtId="0" fontId="6" fillId="2" borderId="29" xfId="0" applyFont="1" applyFill="1" applyBorder="1"/>
    <xf numFmtId="0" fontId="0" fillId="3" borderId="29" xfId="0" applyFill="1" applyBorder="1"/>
    <xf numFmtId="0" fontId="0" fillId="2" borderId="29" xfId="0" applyFill="1" applyBorder="1"/>
    <xf numFmtId="0" fontId="0" fillId="2" borderId="30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8" fillId="0" borderId="10" xfId="2" applyBorder="1" applyAlignment="1" applyProtection="1">
      <alignment wrapText="1"/>
    </xf>
    <xf numFmtId="0" fontId="0" fillId="0" borderId="19" xfId="0" applyBorder="1" applyAlignment="1">
      <alignment horizontal="left" wrapText="1" indent="2"/>
    </xf>
    <xf numFmtId="0" fontId="11" fillId="4" borderId="19" xfId="0" applyFont="1" applyFill="1" applyBorder="1" applyAlignment="1">
      <alignment horizontal="left" wrapText="1" indent="8"/>
    </xf>
    <xf numFmtId="0" fontId="0" fillId="4" borderId="19" xfId="0" applyFill="1" applyBorder="1" applyAlignment="1">
      <alignment horizontal="center" wrapText="1"/>
    </xf>
    <xf numFmtId="0" fontId="8" fillId="4" borderId="19" xfId="2" applyFill="1" applyBorder="1" applyAlignment="1" applyProtection="1">
      <alignment wrapText="1"/>
    </xf>
    <xf numFmtId="0" fontId="0" fillId="4" borderId="23" xfId="0" applyFill="1" applyBorder="1" applyAlignment="1">
      <alignment horizontal="center"/>
    </xf>
    <xf numFmtId="0" fontId="21" fillId="0" borderId="19" xfId="0" applyFont="1" applyBorder="1" applyAlignment="1">
      <alignment horizontal="left" wrapText="1" indent="8"/>
    </xf>
    <xf numFmtId="0" fontId="13" fillId="0" borderId="19" xfId="0" applyFont="1" applyBorder="1" applyAlignment="1">
      <alignment wrapText="1"/>
    </xf>
    <xf numFmtId="0" fontId="0" fillId="0" borderId="19" xfId="0" applyFill="1" applyBorder="1" applyAlignment="1">
      <alignment wrapText="1"/>
    </xf>
    <xf numFmtId="0" fontId="7" fillId="0" borderId="33" xfId="0" applyFont="1" applyBorder="1" applyAlignment="1">
      <alignment horizontal="center" vertical="center" textRotation="90"/>
    </xf>
    <xf numFmtId="0" fontId="7" fillId="0" borderId="34" xfId="0" applyFont="1" applyBorder="1" applyAlignment="1">
      <alignment horizontal="center" vertical="center" textRotation="90"/>
    </xf>
    <xf numFmtId="0" fontId="3" fillId="0" borderId="10" xfId="0" applyFont="1" applyBorder="1" applyAlignment="1">
      <alignment vertical="top" wrapText="1"/>
    </xf>
    <xf numFmtId="0" fontId="0" fillId="3" borderId="10" xfId="0" applyFill="1" applyBorder="1" applyAlignment="1">
      <alignment horizontal="center" wrapText="1"/>
    </xf>
    <xf numFmtId="0" fontId="0" fillId="0" borderId="10" xfId="0" applyBorder="1" applyAlignment="1">
      <alignment vertical="top" wrapText="1"/>
    </xf>
    <xf numFmtId="0" fontId="9" fillId="0" borderId="19" xfId="0" applyFont="1" applyBorder="1" applyAlignment="1">
      <alignment horizontal="left" vertical="top" wrapText="1" indent="2"/>
    </xf>
    <xf numFmtId="0" fontId="7" fillId="0" borderId="18" xfId="0" applyFont="1" applyBorder="1" applyAlignment="1">
      <alignment horizontal="center" vertical="center" textRotation="90"/>
    </xf>
    <xf numFmtId="0" fontId="9" fillId="0" borderId="10" xfId="0" applyFont="1" applyBorder="1" applyAlignment="1">
      <alignment horizontal="left" wrapText="1" indent="2"/>
    </xf>
    <xf numFmtId="0" fontId="0" fillId="0" borderId="10" xfId="0" applyFont="1" applyBorder="1" applyAlignment="1">
      <alignment horizontal="center" wrapText="1"/>
    </xf>
    <xf numFmtId="0" fontId="3" fillId="0" borderId="10" xfId="0" applyFont="1" applyBorder="1" applyAlignment="1">
      <alignment wrapText="1"/>
    </xf>
    <xf numFmtId="0" fontId="22" fillId="0" borderId="19" xfId="0" applyFont="1" applyBorder="1" applyAlignment="1">
      <alignment wrapText="1"/>
    </xf>
    <xf numFmtId="0" fontId="18" fillId="0" borderId="19" xfId="0" applyFont="1" applyBorder="1" applyAlignment="1">
      <alignment wrapText="1"/>
    </xf>
    <xf numFmtId="0" fontId="18" fillId="0" borderId="19" xfId="0" applyFont="1" applyBorder="1" applyAlignment="1">
      <alignment horizontal="center" wrapText="1"/>
    </xf>
    <xf numFmtId="0" fontId="0" fillId="0" borderId="19" xfId="0" applyFont="1" applyBorder="1" applyAlignment="1">
      <alignment horizontal="center" wrapText="1"/>
    </xf>
    <xf numFmtId="0" fontId="0" fillId="0" borderId="19" xfId="0" applyFont="1" applyBorder="1" applyAlignment="1">
      <alignment wrapText="1"/>
    </xf>
    <xf numFmtId="0" fontId="0" fillId="0" borderId="23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0" xfId="0" applyFont="1"/>
    <xf numFmtId="0" fontId="0" fillId="4" borderId="19" xfId="0" applyFill="1" applyBorder="1" applyAlignment="1">
      <alignment wrapText="1"/>
    </xf>
    <xf numFmtId="0" fontId="8" fillId="2" borderId="29" xfId="2" applyFill="1" applyBorder="1" applyAlignment="1" applyProtection="1">
      <alignment wrapText="1"/>
    </xf>
    <xf numFmtId="0" fontId="0" fillId="0" borderId="0" xfId="0" applyAlignment="1">
      <alignment wrapText="1"/>
    </xf>
    <xf numFmtId="0" fontId="6" fillId="0" borderId="26" xfId="0" applyFont="1" applyBorder="1" applyAlignment="1">
      <alignment horizontal="center" vertical="center" textRotation="90"/>
    </xf>
    <xf numFmtId="0" fontId="7" fillId="0" borderId="27" xfId="0" applyFont="1" applyBorder="1" applyAlignment="1">
      <alignment horizontal="center" vertical="center" textRotation="90"/>
    </xf>
    <xf numFmtId="0" fontId="9" fillId="0" borderId="27" xfId="0" applyFont="1" applyBorder="1" applyAlignment="1">
      <alignment horizontal="left" wrapText="1" indent="2"/>
    </xf>
    <xf numFmtId="0" fontId="0" fillId="0" borderId="27" xfId="0" applyBorder="1" applyAlignment="1">
      <alignment horizontal="center" wrapText="1"/>
    </xf>
    <xf numFmtId="0" fontId="0" fillId="0" borderId="27" xfId="0" applyBorder="1" applyAlignment="1">
      <alignment wrapText="1"/>
    </xf>
    <xf numFmtId="0" fontId="0" fillId="0" borderId="35" xfId="0" applyBorder="1" applyAlignment="1">
      <alignment horizontal="center"/>
    </xf>
    <xf numFmtId="0" fontId="0" fillId="0" borderId="28" xfId="0" applyBorder="1" applyAlignment="1">
      <alignment horizontal="center"/>
    </xf>
    <xf numFmtId="0" fontId="7" fillId="0" borderId="0" xfId="0" applyFont="1" applyAlignment="1">
      <alignment vertical="center" textRotation="90"/>
    </xf>
    <xf numFmtId="0" fontId="0" fillId="0" borderId="0" xfId="0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Standards/IEEE%20802.3bn%20EPoC/EPoC%20Presentation%20Index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esentations"/>
      <sheetName val="scratch"/>
      <sheetName val="Motions"/>
      <sheetName val="Work Items"/>
      <sheetName val="MotionPivot"/>
      <sheetName val="Straw Polls"/>
      <sheetName val="Lookups"/>
      <sheetName val="2013 analysis"/>
      <sheetName val="WI Pivot"/>
      <sheetName val="Work Items (2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A1" t="str">
            <v>Meeting</v>
          </cell>
        </row>
        <row r="2">
          <cell r="A2" t="str">
            <v>1209 GVA</v>
          </cell>
        </row>
        <row r="3">
          <cell r="A3" t="str">
            <v>1210 HGH</v>
          </cell>
        </row>
        <row r="4">
          <cell r="A4" t="str">
            <v>1211 SAT</v>
          </cell>
        </row>
        <row r="5">
          <cell r="A5" t="str">
            <v>1301 PHX</v>
          </cell>
        </row>
        <row r="6">
          <cell r="A6" t="str">
            <v>1303 ORL</v>
          </cell>
        </row>
        <row r="7">
          <cell r="A7" t="str">
            <v>1305 VIC</v>
          </cell>
        </row>
        <row r="8">
          <cell r="A8" t="str">
            <v>1307 GVA</v>
          </cell>
        </row>
        <row r="9">
          <cell r="A9" t="str">
            <v>1309 YRK</v>
          </cell>
        </row>
        <row r="10">
          <cell r="A10" t="str">
            <v>1311 DAL</v>
          </cell>
        </row>
        <row r="11">
          <cell r="A11" t="str">
            <v>1401 IWL</v>
          </cell>
        </row>
        <row r="12">
          <cell r="A12" t="str">
            <v>1403 PEK</v>
          </cell>
        </row>
        <row r="13">
          <cell r="A13" t="str">
            <v>1405 NOR</v>
          </cell>
        </row>
        <row r="14">
          <cell r="A14" t="str">
            <v>1407 SDO</v>
          </cell>
        </row>
        <row r="15">
          <cell r="A15" t="str">
            <v>1409 KTA</v>
          </cell>
        </row>
        <row r="16">
          <cell r="A16" t="str">
            <v>1411 SAT</v>
          </cell>
        </row>
      </sheetData>
      <sheetData sheetId="7" refreshError="1"/>
      <sheetData sheetId="8" refreshError="1"/>
      <sheetData sheetId="9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Documents/Standards/IEEE%20802.3bn%20EPoC/EPoC%20Presentation%20Index.xlsm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uane" refreshedDate="41842.684007986114" createdVersion="3" refreshedVersion="3" minRefreshableVersion="3" recordCount="197">
  <cacheSource type="worksheet">
    <worksheetSource ref="A1:I202" sheet="Work Items" r:id="rId2"/>
  </cacheSource>
  <cacheFields count="9">
    <cacheField name="Line" numFmtId="0">
      <sharedItems containsString="0" containsBlank="1" containsNumber="1" containsInteger="1" minValue="1" maxValue="291"/>
    </cacheField>
    <cacheField name="Area" numFmtId="0">
      <sharedItems containsBlank="1"/>
    </cacheField>
    <cacheField name="Dir" numFmtId="0">
      <sharedItems containsBlank="1"/>
    </cacheField>
    <cacheField name="Item" numFmtId="0">
      <sharedItems containsBlank="1"/>
    </cacheField>
    <cacheField name="Status" numFmtId="0">
      <sharedItems containsBlank="1" count="8">
        <m/>
        <s v="D"/>
        <s v="N/A"/>
        <s v="S"/>
        <s v=" "/>
        <s v="B"/>
        <s v="D1.0"/>
        <s v="D-"/>
      </sharedItems>
    </cacheField>
    <cacheField name="Notes / Comment / References" numFmtId="0">
      <sharedItems containsBlank="1" longText="1"/>
    </cacheField>
    <cacheField name="Who" numFmtId="0">
      <sharedItems containsBlank="1" containsMixedTypes="1" containsNumber="1" minValue="0.51449275362318836" maxValue="0.62867647058823528" count="13">
        <n v="0.62867647058823528"/>
        <m/>
        <s v="Mark"/>
        <s v="Leo"/>
        <s v="Rich"/>
        <s v="Duane"/>
        <s v="Jin"/>
        <s v="Avi"/>
        <s v="Tom K"/>
        <s v="Bill"/>
        <s v="Hesham"/>
        <n v="0.5419847328244275" u="1"/>
        <n v="0.51449275362318836" u="1"/>
      </sharedItems>
    </cacheField>
    <cacheField name="Needed" numFmtId="0">
      <sharedItems containsBlank="1" containsMixedTypes="1" containsNumber="1" containsInteger="1" minValue="131" maxValue="138" count="6">
        <n v="136"/>
        <s v="X"/>
        <m/>
        <s v="h"/>
        <n v="131" u="1"/>
        <n v="138" u="1"/>
      </sharedItems>
    </cacheField>
    <cacheField name="Points" numFmtId="0">
      <sharedItems containsBlank="1" containsMixedTypes="1" containsNumber="1" minValue="0" maxValue="85.5" count="9">
        <n v="85.5"/>
        <n v="1"/>
        <s v=""/>
        <n v="0"/>
        <n v="0.25"/>
        <n v="0.5"/>
        <n v="0.75"/>
        <m/>
        <n v="71" u="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7">
  <r>
    <n v="1"/>
    <s v="PHY Layer"/>
    <s v="Downstream"/>
    <s v="Downstream PHY Layer"/>
    <x v="0"/>
    <m/>
    <x v="0"/>
    <x v="0"/>
    <x v="0"/>
  </r>
  <r>
    <n v="2"/>
    <m/>
    <m/>
    <s v="Downstream TX Block Diagram"/>
    <x v="1"/>
    <m/>
    <x v="1"/>
    <x v="1"/>
    <x v="1"/>
  </r>
  <r>
    <n v="3"/>
    <m/>
    <m/>
    <s v="Reconciliation"/>
    <x v="2"/>
    <s v="No changes"/>
    <x v="1"/>
    <x v="2"/>
    <x v="2"/>
  </r>
  <r>
    <n v="4"/>
    <m/>
    <m/>
    <s v="1.6 Gb/s at MAC / PLS service interface in 192 MHz, in baseline channel conditions"/>
    <x v="0"/>
    <s v="TD#40: remein_3bn_07_0313.pdf_x000a_(needs analysis)"/>
    <x v="1"/>
    <x v="1"/>
    <x v="3"/>
  </r>
  <r>
    <n v="6"/>
    <m/>
    <m/>
    <s v="PCS (transmitting):"/>
    <x v="0"/>
    <m/>
    <x v="1"/>
    <x v="3"/>
    <x v="2"/>
  </r>
  <r>
    <n v="7"/>
    <m/>
    <m/>
    <s v="·         64B/66B Encoder / Decoder"/>
    <x v="1"/>
    <s v="TD#20 (65b);_x000a_TD#46: hajduczenia_3bn_04_0513.pdf_x000a_TD#50 (continuous vector, no split);"/>
    <x v="1"/>
    <x v="1"/>
    <x v="1"/>
  </r>
  <r>
    <n v="10"/>
    <m/>
    <m/>
    <s v="·         FEC and Data Detector"/>
    <x v="0"/>
    <s v="TD#4 (LDPC);_x000a_TD#47: prodan_3bn_01_0513.pdf;_x000a_TD#94: hajduczenia_3bn_01a_0913.pdf"/>
    <x v="1"/>
    <x v="3"/>
    <x v="2"/>
  </r>
  <r>
    <n v="13"/>
    <m/>
    <m/>
    <s v="o   LDPC"/>
    <x v="1"/>
    <s v="TD#81: prodan_3bn_01a_0713.pdf;_x000a_TD#95 (FDD codes for Node+N, N≥0)"/>
    <x v="1"/>
    <x v="1"/>
    <x v="1"/>
  </r>
  <r>
    <n v="15"/>
    <m/>
    <m/>
    <s v="o   MTTFPA"/>
    <x v="1"/>
    <s v="TD#82 (objective);_x000a_TD#93: prodan_3bn_02a_0913.pdf"/>
    <x v="1"/>
    <x v="1"/>
    <x v="1"/>
  </r>
  <r>
    <n v="17"/>
    <m/>
    <m/>
    <s v="·         NCP generation"/>
    <x v="3"/>
    <s v="TD#51 (PHY LINK Codeword Pointer)"/>
    <x v="2"/>
    <x v="1"/>
    <x v="4"/>
  </r>
  <r>
    <n v="18"/>
    <m/>
    <m/>
    <s v="·         Scrambler"/>
    <x v="0"/>
    <s v="TD#128: montreuil_3bn_01a_0514.pdf_x000a_s/b there (motion NOR #3)"/>
    <x v="3"/>
    <x v="1"/>
    <x v="3"/>
  </r>
  <r>
    <n v="19"/>
    <m/>
    <m/>
    <s v="·         Gearbox"/>
    <x v="3"/>
    <s v="TD#117 (boyd_3bn_03_0114.pdf)"/>
    <x v="1"/>
    <x v="1"/>
    <x v="4"/>
  </r>
  <r>
    <n v="20"/>
    <m/>
    <m/>
    <s v="·         IDLE Delete"/>
    <x v="3"/>
    <s v="TD#118 (boyd_3bn_03_0114.pdf)"/>
    <x v="1"/>
    <x v="1"/>
    <x v="4"/>
  </r>
  <r>
    <n v="21"/>
    <m/>
    <m/>
    <s v="PCS (receiving):"/>
    <x v="0"/>
    <m/>
    <x v="1"/>
    <x v="3"/>
    <x v="2"/>
  </r>
  <r>
    <n v="22"/>
    <m/>
    <m/>
    <s v="·         NCP processing"/>
    <x v="2"/>
    <s v="Leave up to implementers choice"/>
    <x v="1"/>
    <x v="2"/>
    <x v="2"/>
  </r>
  <r>
    <n v="23"/>
    <m/>
    <m/>
    <s v="PCS / PMA Service Interface"/>
    <x v="4"/>
    <m/>
    <x v="2"/>
    <x v="1"/>
    <x v="3"/>
  </r>
  <r>
    <n v="24"/>
    <m/>
    <m/>
    <s v="PMA:"/>
    <x v="0"/>
    <m/>
    <x v="1"/>
    <x v="3"/>
    <x v="2"/>
  </r>
  <r>
    <n v="25"/>
    <m/>
    <m/>
    <s v="·         Symbol Mapper"/>
    <x v="1"/>
    <s v="TD#110: laubach_3bn_04c_1113.pdf_x000a_TD#132: Draft 0.5 Comment Approved Responses"/>
    <x v="1"/>
    <x v="1"/>
    <x v="1"/>
  </r>
  <r>
    <n v="36"/>
    <m/>
    <m/>
    <s v="o   Constellation Mapping"/>
    <x v="1"/>
    <s v="TD#103: prodan_3bn_02_1113.pdf_x000a_shen_3bn_01_140226_Constellation.pdf (comment resolution)"/>
    <x v="1"/>
    <x v="1"/>
    <x v="1"/>
  </r>
  <r>
    <n v="37"/>
    <m/>
    <m/>
    <s v="·         Interleaving"/>
    <x v="0"/>
    <m/>
    <x v="1"/>
    <x v="3"/>
    <x v="2"/>
  </r>
  <r>
    <n v="39"/>
    <m/>
    <m/>
    <s v="o   Time"/>
    <x v="1"/>
    <s v="TD#110: laubach_3bn_04c_1113.pdf_x000a_TD#132: Draft 0.5 Comment Approved Responses"/>
    <x v="1"/>
    <x v="1"/>
    <x v="1"/>
  </r>
  <r>
    <n v="40"/>
    <m/>
    <m/>
    <s v="o   Frequency (Rich, Avi)"/>
    <x v="5"/>
    <s v="Frequency interleaving text is preliminary."/>
    <x v="4"/>
    <x v="1"/>
    <x v="5"/>
  </r>
  <r>
    <n v="41"/>
    <m/>
    <m/>
    <s v="·         Pilot Insertion (Avi, Christian, Jin)"/>
    <x v="1"/>
    <s v="TD#29: pietsch_3bn_01_0313.pdf, kliger_3bn_01_0313.pdf;_x000a_TD#132: Draft 0.5 Comment Approved Responses"/>
    <x v="1"/>
    <x v="1"/>
    <x v="1"/>
  </r>
  <r>
    <n v="42"/>
    <m/>
    <m/>
    <s v="o   Pilot structure"/>
    <x v="1"/>
    <s v="TD#60: kliger_3bn_02_0513.pdf pietsch_3bn_01_0313.pdf;_x000a_TD#67: kliger_3bn_02_0513.pdf;_x000a_TD#79: kliger_3bn_02a_0713.pdf_x000a_TD#110: laubach_3bn_04c_1113.pdf_x000a_TD#132: Draft 0.5 Comment Approved Responses"/>
    <x v="1"/>
    <x v="1"/>
    <x v="1"/>
  </r>
  <r>
    <n v="44"/>
    <m/>
    <m/>
    <s v="·         IFFT / IDFT"/>
    <x v="1"/>
    <s v="TD#110: laubach_3bn_04c_1113.pdf_x000a_TD#132: Draft 0.5 Comment Approved Responses"/>
    <x v="1"/>
    <x v="1"/>
    <x v="1"/>
  </r>
  <r>
    <n v="48"/>
    <m/>
    <m/>
    <s v="·         Cyclic Prefix and Windowing"/>
    <x v="1"/>
    <s v="TD#23: montreuil_01a_0113.pdf;_x000a_TD#63: pietsch_3bn_02_0313.pdf;_x000a_TD#110: laubach_3bn_04c_1113.pdf_x000a_TD#132: Draft 0.5 Comment Approved Responses"/>
    <x v="1"/>
    <x v="1"/>
    <x v="1"/>
  </r>
  <r>
    <n v="49"/>
    <m/>
    <m/>
    <s v="·         Subcarrier Configuration"/>
    <x v="1"/>
    <s v="TD#103: prodan_3bn_02_1113.pdf"/>
    <x v="1"/>
    <x v="1"/>
    <x v="1"/>
  </r>
  <r>
    <n v="52"/>
    <m/>
    <m/>
    <s v="o   QAM Mapping"/>
    <x v="0"/>
    <s v="TD#110: laubach_3bn_04c_1113.pdf_x000a_TD#132: Draft 0.5 Comment Approved Responses"/>
    <x v="1"/>
    <x v="2"/>
    <x v="2"/>
  </r>
  <r>
    <n v="53"/>
    <m/>
    <m/>
    <s v="·         Bit Loading"/>
    <x v="0"/>
    <s v="TD#132: Draft 0.5 Comment Approved Responses"/>
    <x v="1"/>
    <x v="2"/>
    <x v="2"/>
  </r>
  <r>
    <n v="54"/>
    <m/>
    <m/>
    <s v="·         Pilot Map"/>
    <x v="1"/>
    <s v="TD#110: laubach_3bn_04c_1113.pdf_x000a_TD#132: Draft 0.5 Comment Approved Responses"/>
    <x v="1"/>
    <x v="1"/>
    <x v="1"/>
  </r>
  <r>
    <n v="55"/>
    <m/>
    <m/>
    <s v="·         PMA Other"/>
    <x v="0"/>
    <m/>
    <x v="1"/>
    <x v="3"/>
    <x v="2"/>
  </r>
  <r>
    <n v="56"/>
    <m/>
    <m/>
    <s v="o   Exclusion Rules"/>
    <x v="3"/>
    <s v="TD#5 (exclusions);  _x000a_TD#14 (placement);_x000a_TD#55 (m, m+1, …);_x000a_TD#56 (internal, band edge);_x000a_TD#57 (2 band-edge);_x000a_TD#58 (minimum internal 1MHz);_x000a_TD#59 (fixed number internal in 192 MHz);_x000a_TD#69 (start, integer number sub-carriers);_x000a_TD#70 (mapping to sub-carriers);_x000a_TD#71 (at most 16);_x000a_TD#110: laubach_3bn_04c_1113.pdf"/>
    <x v="5"/>
    <x v="1"/>
    <x v="4"/>
  </r>
  <r>
    <n v="57"/>
    <m/>
    <m/>
    <s v="o   Cycle Structure and Initialization"/>
    <x v="0"/>
    <s v="NCP, scrambler init coupled to PHY LINK cycle"/>
    <x v="5"/>
    <x v="1"/>
    <x v="3"/>
  </r>
  <r>
    <n v="68"/>
    <m/>
    <m/>
    <s v="o   Multiple OFDM Channels (Mark, Avi, …)"/>
    <x v="0"/>
    <s v="TD#8 (higher capacity)"/>
    <x v="2"/>
    <x v="1"/>
    <x v="3"/>
  </r>
  <r>
    <n v="69"/>
    <m/>
    <m/>
    <s v="PMA / PMD Service Interface"/>
    <x v="1"/>
    <s v="TD#127 D0.4 Bulk"/>
    <x v="1"/>
    <x v="1"/>
    <x v="1"/>
  </r>
  <r>
    <n v="70"/>
    <m/>
    <m/>
    <s v="PMD:"/>
    <x v="0"/>
    <m/>
    <x v="1"/>
    <x v="3"/>
    <x v="2"/>
  </r>
  <r>
    <n v="71"/>
    <m/>
    <m/>
    <s v="·         Electrical Input / Output"/>
    <x v="1"/>
    <s v="TD#104: rahman_saif_3bn_02_1113.pdf"/>
    <x v="1"/>
    <x v="1"/>
    <x v="1"/>
  </r>
  <r>
    <n v="72"/>
    <m/>
    <m/>
    <s v="·         Fidelity"/>
    <x v="1"/>
    <s v="TD#104: rahman_saif_3bn_02_1113.pdf"/>
    <x v="1"/>
    <x v="1"/>
    <x v="1"/>
  </r>
  <r>
    <n v="73"/>
    <m/>
    <m/>
    <s v="·         MDI"/>
    <x v="1"/>
    <s v="TD#104: rahman_saif_3bn_02_1113.pdf"/>
    <x v="1"/>
    <x v="1"/>
    <x v="1"/>
  </r>
  <r>
    <n v="74"/>
    <m/>
    <m/>
    <s v="Other:"/>
    <x v="0"/>
    <m/>
    <x v="1"/>
    <x v="3"/>
    <x v="2"/>
  </r>
  <r>
    <n v="75"/>
    <m/>
    <m/>
    <s v="·         OFDM Numerology"/>
    <x v="1"/>
    <s v="TD#2 (OFDM);_x000a_TD#6 (multiple modulation orders);_x000a_TD#7 (192 MHz, 10.24 MHz);_x000a_TD#9 (Scaling);_x000a_TD#30 (granularity of Fc);_x000a_TD#31 (upper bound to 5GHz)_x000a_TD#35 (minimum contiguous 24 MHz);_x000a_TD#72 (FDD RF Spectrum);_x000a_TD#74: rahman_saif_3bn_01_0713.pdf;_x000a_TD#78: solomon_3bn_02b_0713.pdf;_x000a_TD#89 (FDD 5 to 234 MHz );"/>
    <x v="1"/>
    <x v="1"/>
    <x v="1"/>
  </r>
  <r>
    <n v="76"/>
    <m/>
    <m/>
    <s v="·         Channel Model"/>
    <x v="1"/>
    <s v="TD#15: howald_01a_0113.pdf"/>
    <x v="1"/>
    <x v="1"/>
    <x v="1"/>
  </r>
  <r>
    <n v="77"/>
    <m/>
    <m/>
    <s v="·         CNU and CLT Receive Direction:"/>
    <x v="0"/>
    <m/>
    <x v="1"/>
    <x v="3"/>
    <x v="2"/>
  </r>
  <r>
    <n v="78"/>
    <m/>
    <m/>
    <s v="·         Rx Idle Deletion"/>
    <x v="1"/>
    <s v="TD#42 (Like 10G-EPON)"/>
    <x v="1"/>
    <x v="1"/>
    <x v="1"/>
  </r>
  <r>
    <n v="79"/>
    <m/>
    <m/>
    <s v="·         Rx Idle Insertion"/>
    <x v="1"/>
    <s v="TD#43 (Like 10G-EPON with changes);_x000a_TD#48: hajduczenia_3bn_01_0513.pdf"/>
    <x v="1"/>
    <x v="1"/>
    <x v="1"/>
  </r>
  <r>
    <n v="81"/>
    <m/>
    <m/>
    <s v="·         CNU and CLT Transmit Direction:"/>
    <x v="0"/>
    <m/>
    <x v="1"/>
    <x v="3"/>
    <x v="2"/>
  </r>
  <r>
    <n v="82"/>
    <m/>
    <m/>
    <s v="·         Tx Idle Insertion"/>
    <x v="5"/>
    <s v="TD#44 (Like 10G-EPON with changes);_x000a_TD#49: garavaglia_3bn_02a_0513.pdf_x000a_See Clause 103.2.2"/>
    <x v="6"/>
    <x v="1"/>
    <x v="5"/>
  </r>
  <r>
    <n v="85"/>
    <m/>
    <m/>
    <s v="·         Tx Idle Deletion"/>
    <x v="1"/>
    <s v="TD#45 (Like 10G-EPON with changes);_x000a_TD#48: hajduczenia_3bn_01_0513.pdf"/>
    <x v="1"/>
    <x v="1"/>
    <x v="1"/>
  </r>
  <r>
    <n v="87"/>
    <m/>
    <m/>
    <s v="·         Downstream PHY Block Diagram"/>
    <x v="1"/>
    <s v="TD#91: kliger_3bn_01a_0913.pdf"/>
    <x v="1"/>
    <x v="1"/>
    <x v="1"/>
  </r>
  <r>
    <n v="88"/>
    <m/>
    <m/>
    <s v="·         Subcarrier Clocking, Accuracy"/>
    <x v="1"/>
    <s v="TD#110: laubach_3bn_04c_1113.pdf"/>
    <x v="1"/>
    <x v="1"/>
    <x v="1"/>
  </r>
  <r>
    <n v="89"/>
    <m/>
    <s v="Upstream"/>
    <s v="Upstream PHY"/>
    <x v="0"/>
    <m/>
    <x v="1"/>
    <x v="3"/>
    <x v="2"/>
  </r>
  <r>
    <n v="91"/>
    <m/>
    <m/>
    <s v="Upstream TX Block Diagram"/>
    <x v="1"/>
    <s v="TD#107: kliger_3bn_01a_1113.pdf_x000a_TD#125: laubach_3bn_02_0314.pdf"/>
    <x v="1"/>
    <x v="1"/>
    <x v="1"/>
  </r>
  <r>
    <n v="93"/>
    <m/>
    <m/>
    <s v="Reconciliation"/>
    <x v="2"/>
    <s v="No changes"/>
    <x v="1"/>
    <x v="2"/>
    <x v="2"/>
  </r>
  <r>
    <n v="94"/>
    <m/>
    <m/>
    <s v="Upstream OFDM (Super) Frame"/>
    <x v="0"/>
    <m/>
    <x v="1"/>
    <x v="3"/>
    <x v="2"/>
  </r>
  <r>
    <n v="95"/>
    <m/>
    <m/>
    <s v="·         OFDM frames, Data vs PHY Link, probes"/>
    <x v="6"/>
    <m/>
    <x v="1"/>
    <x v="1"/>
    <x v="6"/>
  </r>
  <r>
    <n v="96"/>
    <m/>
    <m/>
    <s v="PCS:"/>
    <x v="0"/>
    <m/>
    <x v="1"/>
    <x v="3"/>
    <x v="2"/>
  </r>
  <r>
    <n v="97"/>
    <m/>
    <m/>
    <s v="·         Rate Adaptation"/>
    <x v="0"/>
    <m/>
    <x v="6"/>
    <x v="1"/>
    <x v="3"/>
  </r>
  <r>
    <n v="98"/>
    <m/>
    <m/>
    <s v="·         64B/66B Encoder / Decoder"/>
    <x v="1"/>
    <s v="TD#20 (65b);_x000a_TD#46: hajduczenia_3bn_04_0513.pdf;_x000a_TD#50 (continuous vector, no split);"/>
    <x v="1"/>
    <x v="1"/>
    <x v="1"/>
  </r>
  <r>
    <n v="101"/>
    <m/>
    <m/>
    <s v="·         FEC Encoder and Data Detector:"/>
    <x v="0"/>
    <s v="TD#47: prodan_3bn_01_0513.pdf"/>
    <x v="1"/>
    <x v="3"/>
    <x v="2"/>
  </r>
  <r>
    <n v="102"/>
    <m/>
    <m/>
    <s v="o   FEC Codewords"/>
    <x v="1"/>
    <s v="TD#81: prodan_3bn_01a_0713.pdf;_x000a_TD#92: shen_3bn_01_0913.pdf;_x000a_TD#95 (FDD codes for Node+N, N≥0)"/>
    <x v="1"/>
    <x v="1"/>
    <x v="1"/>
  </r>
  <r>
    <n v="105"/>
    <m/>
    <m/>
    <s v="o   Codeword Builder"/>
    <x v="5"/>
    <s v="TD#103: prodan_3bn_01_1113.pdf"/>
    <x v="4"/>
    <x v="1"/>
    <x v="5"/>
  </r>
  <r>
    <n v="106"/>
    <m/>
    <m/>
    <s v="o   MTTFPA"/>
    <x v="1"/>
    <s v="TD#82 (objective);_x000a_TD#93: prodan_3bn_02a_0913.pdf"/>
    <x v="1"/>
    <x v="1"/>
    <x v="1"/>
  </r>
  <r>
    <n v="108"/>
    <m/>
    <m/>
    <s v="·         Scrambler"/>
    <x v="6"/>
    <s v="TD#128: montreuil_3bn_01a_0514.pdf"/>
    <x v="1"/>
    <x v="1"/>
    <x v="6"/>
  </r>
  <r>
    <n v="109"/>
    <m/>
    <m/>
    <s v="·         Gearbox"/>
    <x v="0"/>
    <s v="Is this the similar to DS?"/>
    <x v="1"/>
    <x v="1"/>
    <x v="3"/>
  </r>
  <r>
    <n v="110"/>
    <m/>
    <m/>
    <s v="PCS / PMA Service Interface"/>
    <x v="0"/>
    <m/>
    <x v="2"/>
    <x v="1"/>
    <x v="3"/>
  </r>
  <r>
    <n v="111"/>
    <m/>
    <m/>
    <s v="PMA:"/>
    <x v="0"/>
    <m/>
    <x v="1"/>
    <x v="3"/>
    <x v="2"/>
  </r>
  <r>
    <n v="112"/>
    <m/>
    <m/>
    <s v="·         Symbol Mapper"/>
    <x v="4"/>
    <m/>
    <x v="1"/>
    <x v="1"/>
    <x v="3"/>
  </r>
  <r>
    <n v="123"/>
    <m/>
    <m/>
    <s v="o   Constellation Mapping"/>
    <x v="1"/>
    <s v="TD#103: prodan_3bn_02_1113.pdf"/>
    <x v="1"/>
    <x v="1"/>
    <x v="1"/>
  </r>
  <r>
    <n v="124"/>
    <m/>
    <m/>
    <s v="·         Interleaving"/>
    <x v="4"/>
    <m/>
    <x v="1"/>
    <x v="3"/>
    <x v="2"/>
  </r>
  <r>
    <n v="125"/>
    <m/>
    <m/>
    <s v="o   Pilot Pattern (Avi, others)"/>
    <x v="6"/>
    <s v="TD#61: pietsch_3bn_01_0513.pdf kliger_3bn_01_0313.pdf pietsch_3bn_01_0513.pdf"/>
    <x v="1"/>
    <x v="1"/>
    <x v="6"/>
  </r>
  <r>
    <n v="126"/>
    <m/>
    <m/>
    <s v="o   Interleaver"/>
    <x v="0"/>
    <m/>
    <x v="4"/>
    <x v="1"/>
    <x v="3"/>
  </r>
  <r>
    <n v="127"/>
    <m/>
    <m/>
    <s v="·         Pilot and Marker Insertion"/>
    <x v="6"/>
    <s v="TD#131: montreuil_3bn_05a_0514.pdf"/>
    <x v="1"/>
    <x v="1"/>
    <x v="6"/>
  </r>
  <r>
    <n v="128"/>
    <m/>
    <m/>
    <s v="·         IFFT / IDFT"/>
    <x v="1"/>
    <s v="?same as downstream?"/>
    <x v="1"/>
    <x v="1"/>
    <x v="1"/>
  </r>
  <r>
    <n v="129"/>
    <m/>
    <m/>
    <s v="·         Pre-Equalization"/>
    <x v="1"/>
    <s v="TD#64: montreuil_01_0512.pdf kliger_01a_0912.pdf"/>
    <x v="1"/>
    <x v="1"/>
    <x v="1"/>
  </r>
  <r>
    <n v="130"/>
    <m/>
    <m/>
    <s v="·         Cyclic Prefix and Windowing"/>
    <x v="1"/>
    <s v="TD#23: montreuil_01a_0113.pdf;"/>
    <x v="1"/>
    <x v="1"/>
    <x v="1"/>
  </r>
  <r>
    <n v="131"/>
    <m/>
    <m/>
    <s v="·         OFDM (Super) Frame Configuration and Bit Loading"/>
    <x v="0"/>
    <m/>
    <x v="1"/>
    <x v="3"/>
    <x v="2"/>
  </r>
  <r>
    <n v="132"/>
    <m/>
    <m/>
    <s v="o   Superframe structure"/>
    <x v="6"/>
    <m/>
    <x v="1"/>
    <x v="1"/>
    <x v="6"/>
  </r>
  <r>
    <n v="133"/>
    <m/>
    <m/>
    <s v="o   Burst Structure / Resource Blocks"/>
    <x v="6"/>
    <s v="TD#61: pietsch_3bn_01_0513.pdf kliger_3bn_01_0313.pdf pietsch_3bn_01_0513.pdf_x000a_TD#124 (8, 12, and 16 symbols)_x000a_TD#80: kliger_3bn_03_0713.pdf"/>
    <x v="1"/>
    <x v="1"/>
    <x v="6"/>
  </r>
  <r>
    <n v="134"/>
    <m/>
    <m/>
    <s v="o   Burst Markers"/>
    <x v="6"/>
    <s v="TD#25 (start / stop markers);_x000a_TD#28 (marker definition);_x000a_TD#97: rahman_syed_3bn_01_0913.pdf;_x000a_TD#109: rahman_syed_3bn_01_1113.pdf_x000a_TD#126: montreuil_3bn_01b_0314.pdf"/>
    <x v="1"/>
    <x v="1"/>
    <x v="6"/>
  </r>
  <r>
    <n v="137"/>
    <m/>
    <m/>
    <s v="·         Framing Timing"/>
    <x v="0"/>
    <m/>
    <x v="1"/>
    <x v="1"/>
    <x v="3"/>
  </r>
  <r>
    <n v="142"/>
    <m/>
    <m/>
    <s v="·         Probe Generator"/>
    <x v="5"/>
    <s v="TD#129 montreuil_3bn_02a_0514.pdf"/>
    <x v="7"/>
    <x v="1"/>
    <x v="5"/>
  </r>
  <r>
    <n v="143"/>
    <m/>
    <m/>
    <s v="·         PMA Other"/>
    <x v="0"/>
    <m/>
    <x v="1"/>
    <x v="3"/>
    <x v="2"/>
  </r>
  <r>
    <n v="144"/>
    <m/>
    <m/>
    <s v="o   Exclusion Rules"/>
    <x v="0"/>
    <s v="TD#5 (exclusions);_x000a_TD#14 (placement);_x000a_TD#24 ( 192 MHz and exclusions);_x000a_TD#55 (m, m+1, …);_x000a_TD#56 (internal, band edge);_x000a_TD#57 (2 band-edge);_x000a_TD#58 (minimum internal 1MHz);_x000a_TD#59 (fixed number internal in 192 MHz);_x000a_TD#69 (start, integer number sub-carriers);"/>
    <x v="5"/>
    <x v="1"/>
    <x v="3"/>
  </r>
  <r>
    <n v="145"/>
    <m/>
    <m/>
    <s v="o   Multiple OFDM Channels (Mark, Avi, …)"/>
    <x v="0"/>
    <s v="Removed"/>
    <x v="1"/>
    <x v="2"/>
    <x v="2"/>
  </r>
  <r>
    <n v="154"/>
    <m/>
    <m/>
    <s v="o   1D-to-2D subcarrier assignment, etc."/>
    <x v="3"/>
    <s v="TD#121 (boyd_3bn_02_0114.pdf)"/>
    <x v="2"/>
    <x v="1"/>
    <x v="4"/>
  </r>
  <r>
    <n v="156"/>
    <m/>
    <m/>
    <s v="PMA / PMD Service Interface"/>
    <x v="1"/>
    <s v="TD#127 D0.4 Bulk"/>
    <x v="2"/>
    <x v="1"/>
    <x v="1"/>
  </r>
  <r>
    <n v="157"/>
    <m/>
    <m/>
    <s v="PMD:"/>
    <x v="0"/>
    <m/>
    <x v="2"/>
    <x v="3"/>
    <x v="2"/>
  </r>
  <r>
    <n v="158"/>
    <m/>
    <m/>
    <s v="·         Electrical Input / Output"/>
    <x v="0"/>
    <m/>
    <x v="8"/>
    <x v="1"/>
    <x v="3"/>
  </r>
  <r>
    <n v="159"/>
    <m/>
    <m/>
    <s v="·         Fidelity"/>
    <x v="0"/>
    <m/>
    <x v="8"/>
    <x v="1"/>
    <x v="3"/>
  </r>
  <r>
    <n v="160"/>
    <m/>
    <m/>
    <s v="·         MDI"/>
    <x v="0"/>
    <m/>
    <x v="8"/>
    <x v="1"/>
    <x v="3"/>
  </r>
  <r>
    <m/>
    <m/>
    <m/>
    <s v="Other:"/>
    <x v="0"/>
    <m/>
    <x v="1"/>
    <x v="2"/>
    <x v="2"/>
  </r>
  <r>
    <n v="162"/>
    <m/>
    <m/>
    <s v="·         OFDM Numerology"/>
    <x v="1"/>
    <s v="TD#3 (OFDMA);_x000a_TD#9 (scaling);_x000a_TD#17 (25 kHz and 50 kHz spacing);_x000a_TD#24 ( 192 MHz and exclusions);_x000a_TD#30 (granularity of Fc);_x000a_TD#31 (upper bound to 5GHz);_x000a_TD#72 (FDD RF Spectrum);_x000a_TD#74: rahman_saif_3bn_01_0713.pdf;_x000a_TD#78: solomon_3bn_02b_0713.pdf;_x000a_TD#89 (FDD 5 to 234 MHz );_x000a_"/>
    <x v="1"/>
    <x v="1"/>
    <x v="1"/>
  </r>
  <r>
    <n v="163"/>
    <m/>
    <m/>
    <s v="·         Channel Model"/>
    <x v="1"/>
    <s v="See Annex 100A"/>
    <x v="1"/>
    <x v="1"/>
    <x v="1"/>
  </r>
  <r>
    <n v="164"/>
    <s v="MPCP"/>
    <m/>
    <s v="MPCP"/>
    <x v="0"/>
    <m/>
    <x v="1"/>
    <x v="3"/>
    <x v="2"/>
  </r>
  <r>
    <n v="166"/>
    <m/>
    <m/>
    <s v="MPCP:"/>
    <x v="0"/>
    <m/>
    <x v="1"/>
    <x v="3"/>
    <x v="2"/>
  </r>
  <r>
    <n v="167"/>
    <m/>
    <m/>
    <s v="·         Rate Adaptation"/>
    <x v="7"/>
    <m/>
    <x v="1"/>
    <x v="1"/>
    <x v="6"/>
  </r>
  <r>
    <n v="168"/>
    <m/>
    <m/>
    <s v="·         FEC Adaptation / Impact (Duane)"/>
    <x v="7"/>
    <m/>
    <x v="5"/>
    <x v="1"/>
    <x v="6"/>
  </r>
  <r>
    <n v="169"/>
    <m/>
    <m/>
    <s v="·         Gate / Report calculation changes"/>
    <x v="1"/>
    <m/>
    <x v="1"/>
    <x v="1"/>
    <x v="1"/>
  </r>
  <r>
    <n v="170"/>
    <m/>
    <m/>
    <s v="MPCP Interoperation:"/>
    <x v="0"/>
    <m/>
    <x v="1"/>
    <x v="3"/>
    <x v="2"/>
  </r>
  <r>
    <n v="171"/>
    <m/>
    <m/>
    <s v="·         MAC Discovery and registration verification (  )"/>
    <x v="0"/>
    <s v="Not sure there is anything to do here"/>
    <x v="1"/>
    <x v="2"/>
    <x v="2"/>
  </r>
  <r>
    <n v="173"/>
    <m/>
    <m/>
    <s v="·         tqSize, OctetsRemaining, PHY_DATA_SIZE &amp; PHY_OVERHEAD_SIZE, fecOffset, packet_initiate_delay, CheckGrantSize, PMD_OverheadT"/>
    <x v="1"/>
    <s v="TD#112: remein_3bn_06_1113.pdf"/>
    <x v="1"/>
    <x v="1"/>
    <x v="1"/>
  </r>
  <r>
    <n v="174"/>
    <s v="PHY Link"/>
    <s v="Downstream"/>
    <s v="Downstream PHY Link"/>
    <x v="0"/>
    <m/>
    <x v="1"/>
    <x v="3"/>
    <x v="2"/>
  </r>
  <r>
    <n v="175"/>
    <m/>
    <m/>
    <s v="·         Performance study"/>
    <x v="0"/>
    <m/>
    <x v="1"/>
    <x v="2"/>
    <x v="2"/>
  </r>
  <r>
    <n v="176"/>
    <m/>
    <m/>
    <s v="PHY LINK Framing"/>
    <x v="0"/>
    <s v="TD#38 (PHY Link framing)"/>
    <x v="1"/>
    <x v="3"/>
    <x v="2"/>
  </r>
  <r>
    <n v="177"/>
    <m/>
    <m/>
    <s v="·         Preamble"/>
    <x v="1"/>
    <s v="TD#76: montreuil_3bn_01_0713.pdf"/>
    <x v="1"/>
    <x v="1"/>
    <x v="1"/>
  </r>
  <r>
    <n v="178"/>
    <m/>
    <m/>
    <s v="·         PHY Link Frame"/>
    <x v="1"/>
    <m/>
    <x v="1"/>
    <x v="1"/>
    <x v="1"/>
  </r>
  <r>
    <n v="179"/>
    <m/>
    <m/>
    <s v="PHY LINK Messages and Protocol"/>
    <x v="0"/>
    <m/>
    <x v="1"/>
    <x v="3"/>
    <x v="2"/>
  </r>
  <r>
    <n v="180"/>
    <m/>
    <m/>
    <s v="·         Content"/>
    <x v="1"/>
    <s v="TD#77: kliger_3bn_01b_0713.pdf"/>
    <x v="1"/>
    <x v="1"/>
    <x v="1"/>
  </r>
  <r>
    <n v="181"/>
    <m/>
    <m/>
    <s v="·         Protocol"/>
    <x v="1"/>
    <m/>
    <x v="1"/>
    <x v="1"/>
    <x v="1"/>
  </r>
  <r>
    <n v="182"/>
    <m/>
    <m/>
    <s v="·         PHY Discovery"/>
    <x v="1"/>
    <s v="TD#119 (remein_3bn_05_0114.pdf)"/>
    <x v="1"/>
    <x v="1"/>
    <x v="1"/>
  </r>
  <r>
    <n v="183"/>
    <m/>
    <m/>
    <s v="PHY LINK Insertions:"/>
    <x v="0"/>
    <m/>
    <x v="1"/>
    <x v="3"/>
    <x v="2"/>
  </r>
  <r>
    <n v="184"/>
    <m/>
    <m/>
    <s v="·         NCP"/>
    <x v="7"/>
    <s v="There is just the bearest mention of NPC"/>
    <x v="1"/>
    <x v="1"/>
    <x v="6"/>
  </r>
  <r>
    <n v="185"/>
    <m/>
    <m/>
    <s v="·         Timestamp MB"/>
    <x v="1"/>
    <m/>
    <x v="1"/>
    <x v="1"/>
    <x v="1"/>
  </r>
  <r>
    <n v="186"/>
    <m/>
    <m/>
    <s v="·         EE MB"/>
    <x v="0"/>
    <s v="(no work done – evaluate)"/>
    <x v="1"/>
    <x v="1"/>
    <x v="3"/>
  </r>
  <r>
    <n v="187"/>
    <m/>
    <m/>
    <s v="·         Trigger MB"/>
    <x v="0"/>
    <s v="(PNM, evaluate PHY impact only (not mgmt.))_x000a_Do we need this for EPoC? &quot;Nice to have.&quot;"/>
    <x v="1"/>
    <x v="1"/>
    <x v="3"/>
  </r>
  <r>
    <n v="189"/>
    <m/>
    <m/>
    <s v="PHY LINK Numerology:"/>
    <x v="0"/>
    <m/>
    <x v="1"/>
    <x v="3"/>
    <x v="2"/>
  </r>
  <r>
    <n v="190"/>
    <m/>
    <m/>
    <s v="·         16 QAM fixed"/>
    <x v="1"/>
    <s v="TD#11 (16 QAM)"/>
    <x v="1"/>
    <x v="1"/>
    <x v="1"/>
  </r>
  <r>
    <n v="191"/>
    <m/>
    <m/>
    <s v="·         CP and sub-carrier spacing same as data channel (Duane, acquisition)"/>
    <x v="1"/>
    <s v="TD#13 (same CP/sub-carrier spacing)_x000a_(requirement to be added against D0.5)"/>
    <x v="5"/>
    <x v="1"/>
    <x v="1"/>
  </r>
  <r>
    <n v="193"/>
    <m/>
    <m/>
    <s v="·         400 KHz wide without continuous pilots."/>
    <x v="1"/>
    <s v="TD#39 (as described)"/>
    <x v="1"/>
    <x v="1"/>
    <x v="1"/>
  </r>
  <r>
    <n v="194"/>
    <m/>
    <m/>
    <s v="·         PHY LINK Placement 3MHz either side"/>
    <x v="1"/>
    <s v="TD#62 (3 MHz either side)"/>
    <x v="1"/>
    <x v="1"/>
    <x v="1"/>
  </r>
  <r>
    <n v="195"/>
    <m/>
    <m/>
    <s v="PHY Link Receiver"/>
    <x v="0"/>
    <m/>
    <x v="1"/>
    <x v="3"/>
    <x v="2"/>
  </r>
  <r>
    <n v="196"/>
    <m/>
    <m/>
    <s v="·         CNU auto-detect CP / windowing"/>
    <x v="1"/>
    <s v="TD#12 (CP)"/>
    <x v="1"/>
    <x v="1"/>
    <x v="1"/>
  </r>
  <r>
    <n v="197"/>
    <m/>
    <m/>
    <s v="FEC "/>
    <x v="0"/>
    <m/>
    <x v="1"/>
    <x v="3"/>
    <x v="2"/>
  </r>
  <r>
    <n v="198"/>
    <m/>
    <m/>
    <s v="·         Definitions"/>
    <x v="1"/>
    <s v="TD#36 (ECC);_x000a_TD#75: shen_3bn_01_0713.pdf_x000a_TD#120 (shen_3bn_01_0114.docx)"/>
    <x v="1"/>
    <x v="1"/>
    <x v="1"/>
  </r>
  <r>
    <n v="201"/>
    <m/>
    <m/>
    <s v="·         Use"/>
    <x v="1"/>
    <m/>
    <x v="1"/>
    <x v="1"/>
    <x v="1"/>
  </r>
  <r>
    <n v="202"/>
    <m/>
    <m/>
    <s v="Scrambler"/>
    <x v="1"/>
    <m/>
    <x v="1"/>
    <x v="1"/>
    <x v="1"/>
  </r>
  <r>
    <n v="203"/>
    <m/>
    <m/>
    <s v="Time Interleaving"/>
    <x v="7"/>
    <s v="(needs  detail / attention / update)"/>
    <x v="1"/>
    <x v="1"/>
    <x v="6"/>
  </r>
  <r>
    <n v="204"/>
    <m/>
    <m/>
    <s v="Symbol Mapper"/>
    <x v="7"/>
    <s v="(needs attention / update)"/>
    <x v="1"/>
    <x v="1"/>
    <x v="6"/>
  </r>
  <r>
    <n v="205"/>
    <m/>
    <s v="Upstream"/>
    <s v="Upstream PHY Link"/>
    <x v="0"/>
    <m/>
    <x v="1"/>
    <x v="3"/>
    <x v="2"/>
  </r>
  <r>
    <n v="207"/>
    <m/>
    <m/>
    <s v="Upstream (super) frame"/>
    <x v="0"/>
    <m/>
    <x v="1"/>
    <x v="3"/>
    <x v="2"/>
  </r>
  <r>
    <n v="208"/>
    <m/>
    <m/>
    <s v="·         OFDMA frames, PHY Link signals"/>
    <x v="6"/>
    <m/>
    <x v="1"/>
    <x v="1"/>
    <x v="6"/>
  </r>
  <r>
    <n v="209"/>
    <m/>
    <m/>
    <s v="·         Frame configuration"/>
    <x v="6"/>
    <m/>
    <x v="1"/>
    <x v="1"/>
    <x v="6"/>
  </r>
  <r>
    <n v="210"/>
    <m/>
    <m/>
    <s v="PHY LINK Signals / Messages:"/>
    <x v="0"/>
    <m/>
    <x v="1"/>
    <x v="3"/>
    <x v="2"/>
  </r>
  <r>
    <n v="211"/>
    <m/>
    <m/>
    <s v="·         Messages / Content"/>
    <x v="1"/>
    <s v="TD#77: kliger_3bn_01b_0713.pdf"/>
    <x v="1"/>
    <x v="1"/>
    <x v="1"/>
  </r>
  <r>
    <n v="212"/>
    <m/>
    <m/>
    <s v="o   Protocol"/>
    <x v="1"/>
    <m/>
    <x v="1"/>
    <x v="1"/>
    <x v="1"/>
  </r>
  <r>
    <n v="213"/>
    <m/>
    <m/>
    <s v="·         PHY Discovery"/>
    <x v="1"/>
    <m/>
    <x v="1"/>
    <x v="1"/>
    <x v="1"/>
  </r>
  <r>
    <n v="214"/>
    <m/>
    <m/>
    <s v="o   Fixed preamble"/>
    <x v="1"/>
    <m/>
    <x v="1"/>
    <x v="1"/>
    <x v="1"/>
  </r>
  <r>
    <n v="215"/>
    <m/>
    <m/>
    <s v="·         Fine ranging"/>
    <x v="7"/>
    <s v="(only FEC)"/>
    <x v="1"/>
    <x v="1"/>
    <x v="6"/>
  </r>
  <r>
    <n v="216"/>
    <m/>
    <m/>
    <s v="o   Fixed preamble"/>
    <x v="1"/>
    <m/>
    <x v="1"/>
    <x v="1"/>
    <x v="1"/>
  </r>
  <r>
    <n v="217"/>
    <m/>
    <m/>
    <s v="FEC"/>
    <x v="0"/>
    <m/>
    <x v="1"/>
    <x v="3"/>
    <x v="2"/>
  </r>
  <r>
    <n v="218"/>
    <m/>
    <m/>
    <s v="·         Definitions"/>
    <x v="1"/>
    <s v="TD#36 (ECC);_x000a_TD#75: shen_3bn_01_0713.pdf_x000a_TD#105: shen_3bn_01_1113.pdf_x000a_TD#120 (shen_3bn_01_0114.docx)"/>
    <x v="1"/>
    <x v="1"/>
    <x v="1"/>
  </r>
  <r>
    <n v="222"/>
    <m/>
    <m/>
    <s v="·         Use"/>
    <x v="1"/>
    <m/>
    <x v="1"/>
    <x v="1"/>
    <x v="1"/>
  </r>
  <r>
    <n v="223"/>
    <m/>
    <m/>
    <s v="Scrambler"/>
    <x v="1"/>
    <s v="(assumption same as downstream)_x000a_TD#128: montreuil_3bn_01a_0514.pdf"/>
    <x v="1"/>
    <x v="1"/>
    <x v="1"/>
  </r>
  <r>
    <n v="224"/>
    <m/>
    <m/>
    <s v="Symbol Mapper"/>
    <x v="1"/>
    <m/>
    <x v="1"/>
    <x v="1"/>
    <x v="1"/>
  </r>
  <r>
    <n v="225"/>
    <m/>
    <m/>
    <s v="Wide Band Probing"/>
    <x v="6"/>
    <s v="TD#66: montreuil_3bn_01a_0513.pdf;_x000a_TD#98: rahman_syed_3bn_01_0313.pdf;_x000a_TD#106: rahman_syed_3bn_02_1113.pdf"/>
    <x v="1"/>
    <x v="1"/>
    <x v="6"/>
  </r>
  <r>
    <n v="228"/>
    <m/>
    <m/>
    <s v="·         MPCP impact / coordination"/>
    <x v="0"/>
    <s v="Needs concept, tied with framing"/>
    <x v="1"/>
    <x v="2"/>
    <x v="2"/>
  </r>
  <r>
    <n v="229"/>
    <m/>
    <s v="Other"/>
    <s v="PHY Link Other"/>
    <x v="0"/>
    <m/>
    <x v="1"/>
    <x v="3"/>
    <x v="2"/>
  </r>
  <r>
    <n v="230"/>
    <m/>
    <m/>
    <s v="PHY LINK Starting Point"/>
    <x v="1"/>
    <s v="TD#53: boyd_3bn_02_0513.pdf"/>
    <x v="1"/>
    <x v="1"/>
    <x v="1"/>
  </r>
  <r>
    <n v="231"/>
    <m/>
    <m/>
    <s v="PHY LINK Baseline Work"/>
    <x v="1"/>
    <s v="TD#99: remein_3bn_03a_0913.pdf;_x000a_TD#113: remein_3bn_07_1113.pdf_x000a_remein_3bn_08_1113.pdf"/>
    <x v="1"/>
    <x v="1"/>
    <x v="1"/>
  </r>
  <r>
    <n v="234"/>
    <m/>
    <m/>
    <s v="PHY LINK Transparency, shall not add jitter or latency to the data"/>
    <x v="1"/>
    <s v="TD#21 (transparency);"/>
    <x v="1"/>
    <x v="1"/>
    <x v="1"/>
  </r>
  <r>
    <n v="235"/>
    <m/>
    <m/>
    <s v="·         No additional buffering"/>
    <x v="1"/>
    <s v="TD#37 (repeat of TD#21 with buffering)"/>
    <x v="1"/>
    <x v="1"/>
    <x v="1"/>
  </r>
  <r>
    <n v="236"/>
    <m/>
    <m/>
    <s v="PHY Link and procedures: (Avi, Duane, Jin)"/>
    <x v="0"/>
    <m/>
    <x v="1"/>
    <x v="3"/>
    <x v="2"/>
  </r>
  <r>
    <n v="237"/>
    <m/>
    <m/>
    <s v="·         “Bring up” through auto-negotiation to Linked"/>
    <x v="7"/>
    <s v="(beginnings, needs additional detail)"/>
    <x v="1"/>
    <x v="1"/>
    <x v="6"/>
  </r>
  <r>
    <n v="238"/>
    <m/>
    <m/>
    <s v="·         “Ranging” and symbol synchronization (Bill, Leo, Avi, Hesham)"/>
    <x v="7"/>
    <s v="(not complete, high level only)"/>
    <x v="1"/>
    <x v="1"/>
    <x v="6"/>
  </r>
  <r>
    <n v="239"/>
    <m/>
    <m/>
    <s v="PHY Link acquisition:"/>
    <x v="0"/>
    <m/>
    <x v="1"/>
    <x v="3"/>
    <x v="2"/>
  </r>
  <r>
    <n v="240"/>
    <m/>
    <m/>
    <s v="·         “Lock” and acquisition"/>
    <x v="7"/>
    <s v="(needs some work)"/>
    <x v="1"/>
    <x v="1"/>
    <x v="6"/>
  </r>
  <r>
    <n v="241"/>
    <s v="System Issues"/>
    <m/>
    <s v="System Issues"/>
    <x v="0"/>
    <m/>
    <x v="1"/>
    <x v="3"/>
    <x v="2"/>
  </r>
  <r>
    <n v="242"/>
    <m/>
    <m/>
    <s v="Clocking / jitter"/>
    <x v="0"/>
    <m/>
    <x v="1"/>
    <x v="1"/>
    <x v="3"/>
  </r>
  <r>
    <n v="243"/>
    <m/>
    <m/>
    <s v="Time Synchronization (Bill)"/>
    <x v="0"/>
    <m/>
    <x v="9"/>
    <x v="1"/>
    <x v="3"/>
  </r>
  <r>
    <n v="244"/>
    <m/>
    <m/>
    <s v="MDIO registers to report on subcarrier or subcarrier group, signal parameters including quality."/>
    <x v="0"/>
    <s v="TD#34 (MDIO registers to report…)_x000a_TD#116 (MIDO register baseline material)_x000a_(some initial work in draft)"/>
    <x v="10"/>
    <x v="1"/>
    <x v="3"/>
  </r>
  <r>
    <n v="247"/>
    <m/>
    <m/>
    <s v="Exclusion Bands Configuration"/>
    <x v="0"/>
    <m/>
    <x v="1"/>
    <x v="3"/>
    <x v="2"/>
  </r>
  <r>
    <n v="248"/>
    <m/>
    <m/>
    <s v="·         By MDIO"/>
    <x v="1"/>
    <s v="TD#32 (Exclusion bands configured by MDIO)_x000a_(clause 45 registers)_x000a_TD#33 (Exclusion bands configured by PHY LINK)"/>
    <x v="1"/>
    <x v="1"/>
    <x v="1"/>
  </r>
  <r>
    <n v="251"/>
    <m/>
    <m/>
    <s v="“Lost sync” and recovery / reset procedures"/>
    <x v="0"/>
    <m/>
    <x v="5"/>
    <x v="1"/>
    <x v="3"/>
  </r>
  <r>
    <n v="252"/>
    <m/>
    <m/>
    <s v="Performance Analysis:"/>
    <x v="0"/>
    <m/>
    <x v="1"/>
    <x v="3"/>
    <x v="2"/>
  </r>
  <r>
    <n v="253"/>
    <m/>
    <m/>
    <s v="·         Baseline Channel Conditions"/>
    <x v="1"/>
    <s v="TD#18: remein_3bn_07_0313.pdf"/>
    <x v="1"/>
    <x v="1"/>
    <x v="1"/>
  </r>
  <r>
    <n v="254"/>
    <m/>
    <m/>
    <s v="·         Exemplar Channel Conditions"/>
    <x v="2"/>
    <s v="TD#54: howald_3bn_02_0313.pdf_x000a_(not needed in draft)"/>
    <x v="1"/>
    <x v="2"/>
    <x v="2"/>
  </r>
  <r>
    <n v="256"/>
    <m/>
    <m/>
    <s v="·         EPoC Delay evaluation"/>
    <x v="0"/>
    <s v="TD#41: garavaglia_02_0912.pdf"/>
    <x v="1"/>
    <x v="1"/>
    <x v="3"/>
  </r>
  <r>
    <n v="257"/>
    <m/>
    <m/>
    <s v="·         Error analysis"/>
    <x v="0"/>
    <m/>
    <x v="1"/>
    <x v="1"/>
    <x v="3"/>
  </r>
  <r>
    <n v="258"/>
    <m/>
    <m/>
    <s v="·         Jitter"/>
    <x v="0"/>
    <s v="CL 64.2.2.1 (1G), CL 77.2.2.1 (10G) 103.2.2.1_x000a_8 TQ down, 12 TQ up_x000a_see 103.2.2.1 (guardThreshold CLT &amp; CNU)"/>
    <x v="1"/>
    <x v="1"/>
    <x v="3"/>
  </r>
  <r>
    <n v="259"/>
    <m/>
    <m/>
    <s v="Power Saving, study support for configurable mechanism.  (Adopt SIEPON and apply to EPoC as appropriate.)"/>
    <x v="0"/>
    <s v="TD#1: hajduczenia_05a_0912.pdf_x000a_Can we eliminate the EE MB in the PHY Link section above?"/>
    <x v="1"/>
    <x v="1"/>
    <x v="3"/>
  </r>
  <r>
    <n v="261"/>
    <s v="Proactive Network Management"/>
    <m/>
    <s v="Proactive Network Management"/>
    <x v="0"/>
    <s v="Below is based on currivan_3bn_01_1113.pdf_x000a_Need to update/sync with any changes since then."/>
    <x v="1"/>
    <x v="3"/>
    <x v="2"/>
  </r>
  <r>
    <n v="263"/>
    <m/>
    <m/>
    <s v="CNU Downstream Performance Metrics"/>
    <x v="0"/>
    <m/>
    <x v="1"/>
    <x v="3"/>
    <x v="2"/>
  </r>
  <r>
    <n v="264"/>
    <m/>
    <m/>
    <s v="Per Data Channel:"/>
    <x v="0"/>
    <m/>
    <x v="1"/>
    <x v="3"/>
    <x v="2"/>
  </r>
  <r>
    <n v="265"/>
    <m/>
    <m/>
    <s v="·         Uncorrectable codewords (CRC-40 fail)"/>
    <x v="1"/>
    <s v="FecCodeWordFail"/>
    <x v="1"/>
    <x v="1"/>
    <x v="1"/>
  </r>
  <r>
    <n v="266"/>
    <m/>
    <m/>
    <s v="·         Total number of data FEC codewords"/>
    <x v="1"/>
    <s v="FecCodeWordCount, FecCodeWordSuccess"/>
    <x v="1"/>
    <x v="1"/>
    <x v="1"/>
  </r>
  <r>
    <n v="267"/>
    <m/>
    <m/>
    <s v="·         RxMER: Per subcarrier ratio of average power of the equalized QAM constellation to the average error-vector power.  For Continuous Pilots, difference between the equalized receive pilot value and the known correct pilot value."/>
    <x v="0"/>
    <s v="Need to look at specifically what to put in EPoC PHY draft to support this."/>
    <x v="10"/>
    <x v="1"/>
    <x v="3"/>
  </r>
  <r>
    <n v="268"/>
    <m/>
    <m/>
    <s v="·         Codeword error ratio versus time (seconds): Ratio of number of uncorrectable codewords to total number of codewords in each one-second interval for a rolling 10-minute period (600 values)"/>
    <x v="0"/>
    <s v="Need to look at specifically what to put in EPoC PHY draft to support this._x000a_This should be a higher layer function and not part of the PHY"/>
    <x v="10"/>
    <x v="1"/>
    <x v="3"/>
  </r>
  <r>
    <n v="270"/>
    <m/>
    <m/>
    <s v="·         Codeword error ratio versus. time (minutes): Ratio of number of uncorrectable codewords to total number of codewords in each one-minute interval for a rolling 24-hour period (1440 values)."/>
    <x v="0"/>
    <s v="Need to look at specifically what to put in EPoC PHY draft to support this._x000a_This should be a higher layer function and not part of the PHY"/>
    <x v="10"/>
    <x v="1"/>
    <x v="3"/>
  </r>
  <r>
    <n v="272"/>
    <m/>
    <m/>
    <s v="·         Ending time of rolling period"/>
    <x v="0"/>
    <s v="Need to look at specifically what to put in EPoC PHY draft to support this._x000a_This should be a higher layer function and not part of the PHY"/>
    <x v="10"/>
    <x v="1"/>
    <x v="3"/>
  </r>
  <r>
    <n v="274"/>
    <m/>
    <m/>
    <s v="PHY Link:"/>
    <x v="0"/>
    <m/>
    <x v="1"/>
    <x v="3"/>
    <x v="2"/>
  </r>
  <r>
    <n v="275"/>
    <m/>
    <m/>
    <s v="·         Uncorrectable codewords (CRC-32 fail)"/>
    <x v="0"/>
    <m/>
    <x v="2"/>
    <x v="1"/>
    <x v="3"/>
  </r>
  <r>
    <n v="276"/>
    <m/>
    <m/>
    <s v="·         Total number of PHY Link codewords"/>
    <x v="0"/>
    <m/>
    <x v="2"/>
    <x v="1"/>
    <x v="3"/>
  </r>
  <r>
    <n v="277"/>
    <m/>
    <m/>
    <s v="CLT Upstream Performance Metrics"/>
    <x v="0"/>
    <m/>
    <x v="1"/>
    <x v="3"/>
    <x v="2"/>
  </r>
  <r>
    <n v="278"/>
    <m/>
    <m/>
    <s v="Per Data Channel:"/>
    <x v="0"/>
    <m/>
    <x v="1"/>
    <x v="3"/>
    <x v="2"/>
  </r>
  <r>
    <n v="279"/>
    <m/>
    <m/>
    <s v="·         Uncorrectable codewords (CRC-40 fail)"/>
    <x v="0"/>
    <m/>
    <x v="2"/>
    <x v="1"/>
    <x v="3"/>
  </r>
  <r>
    <n v="280"/>
    <m/>
    <m/>
    <s v="·         Total number of data FEC codewords"/>
    <x v="0"/>
    <m/>
    <x v="2"/>
    <x v="1"/>
    <x v="3"/>
  </r>
  <r>
    <n v="281"/>
    <m/>
    <m/>
    <s v="·         Provide the following FEC summaries over a period of up to 10 minutes for any single upstream user"/>
    <x v="0"/>
    <s v="Need to look at specifically what to put in EPoC PHY draft to support this._x000a_This should be a higher layer function and not part of the PHY"/>
    <x v="10"/>
    <x v="3"/>
    <x v="2"/>
  </r>
  <r>
    <n v="283"/>
    <m/>
    <m/>
    <s v="o   Total number of seconds"/>
    <x v="0"/>
    <s v="Need to look at specifically what to put in EPoC PHY draft to support this."/>
    <x v="1"/>
    <x v="1"/>
    <x v="3"/>
  </r>
  <r>
    <n v="284"/>
    <m/>
    <m/>
    <s v="o   Number of errored seconds (seconds during which at least one unreliable codeword occurred)"/>
    <x v="0"/>
    <s v="Need to look at specifically what to put in EPoC PHY draft to support this."/>
    <x v="1"/>
    <x v="1"/>
    <x v="3"/>
  </r>
  <r>
    <n v="285"/>
    <m/>
    <m/>
    <s v="o   Count of codeword errors (uncorrectable codewords) in each 1-second interval"/>
    <x v="0"/>
    <s v="Need to look at specifically what to put in EPoC PHY draft to support this."/>
    <x v="1"/>
    <x v="1"/>
    <x v="3"/>
  </r>
  <r>
    <n v="286"/>
    <m/>
    <m/>
    <s v="o   Start and stop time of summary"/>
    <x v="0"/>
    <s v="Need to look at specifically what to put in EPoC PHY draft to support this."/>
    <x v="1"/>
    <x v="1"/>
    <x v="3"/>
  </r>
  <r>
    <n v="287"/>
    <m/>
    <m/>
    <s v="PHY Link:"/>
    <x v="0"/>
    <m/>
    <x v="1"/>
    <x v="3"/>
    <x v="2"/>
  </r>
  <r>
    <n v="288"/>
    <m/>
    <m/>
    <s v="·         Uncorrectable codewords (CRC-32 fail)"/>
    <x v="0"/>
    <m/>
    <x v="2"/>
    <x v="1"/>
    <x v="3"/>
  </r>
  <r>
    <n v="289"/>
    <m/>
    <m/>
    <s v="·         Total number of PHY Link codewords"/>
    <x v="0"/>
    <m/>
    <x v="2"/>
    <x v="1"/>
    <x v="3"/>
  </r>
  <r>
    <n v="290"/>
    <m/>
    <m/>
    <s v="Other"/>
    <x v="0"/>
    <m/>
    <x v="1"/>
    <x v="3"/>
    <x v="2"/>
  </r>
  <r>
    <n v="291"/>
    <m/>
    <m/>
    <s v="·         Downstream PHY Link support for Trigger administration"/>
    <x v="0"/>
    <s v="Need work to partition what is in the PHY versus what is in the D3.1 trigger “system” and then what needs to go into other CableLabs specifications."/>
    <x v="1"/>
    <x v="1"/>
    <x v="3"/>
  </r>
  <r>
    <m/>
    <m/>
    <m/>
    <m/>
    <x v="0"/>
    <s v="_x000a__x000a__x000a_"/>
    <x v="1"/>
    <x v="2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O5:P13" firstHeaderRow="1" firstDataRow="1" firstDataCol="1" rowPageCount="1" colPageCount="1"/>
  <pivotFields count="9">
    <pivotField showAll="0"/>
    <pivotField showAll="0"/>
    <pivotField showAll="0"/>
    <pivotField showAll="0"/>
    <pivotField axis="axisRow" showAll="0">
      <items count="9">
        <item x="4"/>
        <item x="5"/>
        <item x="1"/>
        <item x="7"/>
        <item x="6"/>
        <item x="2"/>
        <item x="3"/>
        <item x="0"/>
        <item t="default"/>
      </items>
    </pivotField>
    <pivotField showAll="0"/>
    <pivotField showAll="0"/>
    <pivotField axis="axisPage" dataField="1" multipleItemSelectionAllowed="1" showAll="0">
      <items count="7">
        <item h="1" m="1" x="4"/>
        <item h="1" x="3"/>
        <item x="1"/>
        <item h="1" x="2"/>
        <item h="1" m="1" x="5"/>
        <item h="1" x="0"/>
        <item t="default"/>
      </items>
    </pivotField>
    <pivotField showAll="0">
      <items count="10">
        <item x="3"/>
        <item x="4"/>
        <item x="5"/>
        <item x="1"/>
        <item m="1" x="8"/>
        <item x="2"/>
        <item x="7"/>
        <item x="0"/>
        <item x="6"/>
        <item t="default"/>
      </items>
    </pivotField>
  </pivotFields>
  <rowFields count="1">
    <field x="4"/>
  </rowFields>
  <rowItems count="8">
    <i>
      <x/>
    </i>
    <i>
      <x v="1"/>
    </i>
    <i>
      <x v="2"/>
    </i>
    <i>
      <x v="3"/>
    </i>
    <i>
      <x v="4"/>
    </i>
    <i>
      <x v="6"/>
    </i>
    <i>
      <x v="7"/>
    </i>
    <i t="grand">
      <x/>
    </i>
  </rowItems>
  <colItems count="1">
    <i/>
  </colItems>
  <pageFields count="1">
    <pageField fld="7" hier="-1"/>
  </pageFields>
  <dataFields count="1">
    <dataField name="Count of Needed" fld="7" subtotal="count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eee802.org/3/bn/public/nov13/laubach_3bn_04c_1113.pdf" TargetMode="External"/><Relationship Id="rId13" Type="http://schemas.openxmlformats.org/officeDocument/2006/relationships/hyperlink" Target="http://www.ieee802.org/3/bn/public/nov13/rahman_saif_3bn_02_1113.pdf" TargetMode="External"/><Relationship Id="rId18" Type="http://schemas.openxmlformats.org/officeDocument/2006/relationships/hyperlink" Target="http://www.ieee802.org/3/bn/public/may13/prodan_3bn_01_0513.pdf" TargetMode="External"/><Relationship Id="rId26" Type="http://schemas.openxmlformats.org/officeDocument/2006/relationships/hyperlink" Target="http://www.ieee802.org/3/bn/public/jul13/kliger_3bn_01b_0713.pdf" TargetMode="External"/><Relationship Id="rId3" Type="http://schemas.openxmlformats.org/officeDocument/2006/relationships/hyperlink" Target="http://www.ieee802.org/3/bn/public/jul13/prodan_3bn_01a_0713.pdf" TargetMode="External"/><Relationship Id="rId21" Type="http://schemas.openxmlformats.org/officeDocument/2006/relationships/hyperlink" Target="http://www.ieee802.org/3/bn/public/nov13/prodan_3bn_02_1113.pdf" TargetMode="External"/><Relationship Id="rId34" Type="http://schemas.openxmlformats.org/officeDocument/2006/relationships/hyperlink" Target="http://www.ieee802.org/3/bn/public/sep12/garavaglia_02_0912.pdf" TargetMode="External"/><Relationship Id="rId7" Type="http://schemas.openxmlformats.org/officeDocument/2006/relationships/hyperlink" Target="http://www.ieee802.org/3/bn/public/nov13/prodan_3bn_02_1113.pdf" TargetMode="External"/><Relationship Id="rId12" Type="http://schemas.openxmlformats.org/officeDocument/2006/relationships/hyperlink" Target="http://www.ieee802.org/3/bn/public/nov13/laubach_3bn_04c_1113.pdf" TargetMode="External"/><Relationship Id="rId17" Type="http://schemas.openxmlformats.org/officeDocument/2006/relationships/hyperlink" Target="http://www.ieee802.org/3/bn/public/nov13/kliger_3bn_01a_1113.pdf" TargetMode="External"/><Relationship Id="rId25" Type="http://schemas.openxmlformats.org/officeDocument/2006/relationships/hyperlink" Target="http://www.ieee802.org/3/bn/public/jul13/montreuil_3bn_01_0713.pdf" TargetMode="External"/><Relationship Id="rId33" Type="http://schemas.openxmlformats.org/officeDocument/2006/relationships/hyperlink" Target="http://www.ieee802.org/3/bn/public/mar13/howald_3bn_02_0313.pdf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://www.ieee802.org/3/bn/public/mar13/remein_3bn_07_0313.pdf" TargetMode="External"/><Relationship Id="rId16" Type="http://schemas.openxmlformats.org/officeDocument/2006/relationships/hyperlink" Target="http://www.ieee802.org/3/bn/public/nov13/laubach_3bn_04c_1113.pdf" TargetMode="External"/><Relationship Id="rId20" Type="http://schemas.openxmlformats.org/officeDocument/2006/relationships/hyperlink" Target="http://www.ieee802.org/3/bn/public/nov13/prodan_3bn_01_1113.pdf" TargetMode="External"/><Relationship Id="rId29" Type="http://schemas.openxmlformats.org/officeDocument/2006/relationships/hyperlink" Target="http://www.ieee802.org/3/bn/public/may13/montreuil_3bn_01a_0513.pdf" TargetMode="External"/><Relationship Id="rId1" Type="http://schemas.openxmlformats.org/officeDocument/2006/relationships/pivotTable" Target="../pivotTables/pivotTable1.xml"/><Relationship Id="rId6" Type="http://schemas.openxmlformats.org/officeDocument/2006/relationships/hyperlink" Target="http://www.ieee802.org/3/bn/public/nov13/laubach_3bn_04c_1113.pdf" TargetMode="External"/><Relationship Id="rId11" Type="http://schemas.openxmlformats.org/officeDocument/2006/relationships/hyperlink" Target="http://www.ieee802.org/3/bn/public/nov13/laubach_3bn_04c_1113.pdf" TargetMode="External"/><Relationship Id="rId24" Type="http://schemas.openxmlformats.org/officeDocument/2006/relationships/hyperlink" Target="http://www.ieee802.org/3/bn/public/nov13/remein_3bn_06_1113.pdf" TargetMode="External"/><Relationship Id="rId32" Type="http://schemas.openxmlformats.org/officeDocument/2006/relationships/hyperlink" Target="http://www.ieee802.org/3/bn/public/mar13/remein_3bn_07_0313.pdf" TargetMode="External"/><Relationship Id="rId37" Type="http://schemas.openxmlformats.org/officeDocument/2006/relationships/hyperlink" Target="http://www.ieee802.org/3/bn/public/nov13/rahman_saif_3bn_02_1113.pdf" TargetMode="External"/><Relationship Id="rId5" Type="http://schemas.openxmlformats.org/officeDocument/2006/relationships/hyperlink" Target="http://www.ieee802.org/3/bn/public/jan14/boyd_3bn_03_0114.pdf" TargetMode="External"/><Relationship Id="rId15" Type="http://schemas.openxmlformats.org/officeDocument/2006/relationships/hyperlink" Target="http://www.ieee802.org/3/bn/public/sep13/kliger_3bn_01a_0913.pdf" TargetMode="External"/><Relationship Id="rId23" Type="http://schemas.openxmlformats.org/officeDocument/2006/relationships/hyperlink" Target="http://www.ieee802.org/3/bn/public/jan14/boyd_3bn_02_0114.pdf" TargetMode="External"/><Relationship Id="rId28" Type="http://schemas.openxmlformats.org/officeDocument/2006/relationships/hyperlink" Target="http://www.ieee802.org/3/bn/public/jul13/kliger_3bn_01b_0713.pdf" TargetMode="External"/><Relationship Id="rId36" Type="http://schemas.openxmlformats.org/officeDocument/2006/relationships/hyperlink" Target="http://www.ieee802.org/3/bn/public/nov13/currivan_3bn_01_1113.pdf" TargetMode="External"/><Relationship Id="rId10" Type="http://schemas.openxmlformats.org/officeDocument/2006/relationships/hyperlink" Target="http://www.ieee802.org/3/bn/public/nov13/prodan_3bn_02_1113.pdf" TargetMode="External"/><Relationship Id="rId19" Type="http://schemas.openxmlformats.org/officeDocument/2006/relationships/hyperlink" Target="http://www.ieee802.org/3/bn/public/jul13/prodan_3bn_01a_0713.pdf" TargetMode="External"/><Relationship Id="rId31" Type="http://schemas.openxmlformats.org/officeDocument/2006/relationships/hyperlink" Target="http://www.ieee802.org/3/bn/public/sep13/remein_3bn_03a_0913.pdf" TargetMode="External"/><Relationship Id="rId4" Type="http://schemas.openxmlformats.org/officeDocument/2006/relationships/hyperlink" Target="http://www.ieee802.org/3/bn/public/jan14/boyd_3bn_03_0114.pdf" TargetMode="External"/><Relationship Id="rId9" Type="http://schemas.openxmlformats.org/officeDocument/2006/relationships/hyperlink" Target="http://www.ieee802.org/3/bn/public/jan13/montreuil_01a_0113.pdf" TargetMode="External"/><Relationship Id="rId14" Type="http://schemas.openxmlformats.org/officeDocument/2006/relationships/hyperlink" Target="http://www.ieee802.org/3/bn/public/jan13/howald_01a_0113.pdf" TargetMode="External"/><Relationship Id="rId22" Type="http://schemas.openxmlformats.org/officeDocument/2006/relationships/hyperlink" Target="http://www.ieee802.org/3/bn/public/jan13/montreuil_01a_0113.pdf" TargetMode="External"/><Relationship Id="rId27" Type="http://schemas.openxmlformats.org/officeDocument/2006/relationships/hyperlink" Target="http://www.ieee802.org/3/bn/public/jan14/remein_3bn_05_0114.pdf" TargetMode="External"/><Relationship Id="rId30" Type="http://schemas.openxmlformats.org/officeDocument/2006/relationships/hyperlink" Target="http://www.ieee802.org/3/bn/public/may13/boyd_3bn_02_0513.pdf" TargetMode="External"/><Relationship Id="rId35" Type="http://schemas.openxmlformats.org/officeDocument/2006/relationships/hyperlink" Target="http://www.ieee802.org/3/bn/public/sep12/hajduczenia_05a_09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/>
  <dimension ref="A1:Q203"/>
  <sheetViews>
    <sheetView tabSelected="1" zoomScaleNormal="100" workbookViewId="0">
      <pane ySplit="1" topLeftCell="A2" activePane="bottomLeft" state="frozen"/>
      <selection pane="bottomLeft" activeCell="N19" sqref="N19"/>
    </sheetView>
  </sheetViews>
  <sheetFormatPr defaultRowHeight="15"/>
  <cols>
    <col min="1" max="1" width="4.7109375" style="1" bestFit="1" customWidth="1"/>
    <col min="2" max="3" width="4.7109375" style="138" bestFit="1" customWidth="1"/>
    <col min="4" max="4" width="53.42578125" customWidth="1"/>
    <col min="5" max="5" width="6.42578125" bestFit="1" customWidth="1"/>
    <col min="6" max="6" width="53.42578125" customWidth="1"/>
    <col min="7" max="7" width="9.85546875" style="139" bestFit="1" customWidth="1"/>
    <col min="8" max="8" width="8.140625" style="139" bestFit="1" customWidth="1"/>
    <col min="9" max="9" width="6.5703125" style="139" bestFit="1" customWidth="1"/>
    <col min="10" max="10" width="11.42578125" bestFit="1" customWidth="1"/>
    <col min="11" max="11" width="11.5703125" bestFit="1" customWidth="1"/>
    <col min="12" max="12" width="22.28515625" bestFit="1" customWidth="1"/>
    <col min="13" max="13" width="6.5703125" bestFit="1" customWidth="1"/>
    <col min="15" max="15" width="13.140625" customWidth="1"/>
    <col min="16" max="16" width="16.28515625" customWidth="1"/>
    <col min="17" max="17" width="16.28515625" bestFit="1" customWidth="1"/>
  </cols>
  <sheetData>
    <row r="1" spans="1:17" ht="27.75" thickBo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</row>
    <row r="2" spans="1:17" ht="15.75" thickBot="1">
      <c r="A2" s="10">
        <v>0</v>
      </c>
      <c r="B2" s="11"/>
      <c r="C2" s="12"/>
      <c r="D2" s="13" t="s">
        <v>9</v>
      </c>
      <c r="E2" s="14">
        <f>I2/H2</f>
        <v>0.69074074074074077</v>
      </c>
      <c r="F2" s="15"/>
      <c r="G2" s="16" t="s">
        <v>10</v>
      </c>
      <c r="H2" s="17">
        <f>COUNTIF(H4:H201,"x")</f>
        <v>135</v>
      </c>
      <c r="I2" s="18">
        <f>SUM(I4:I201)</f>
        <v>93.25</v>
      </c>
    </row>
    <row r="3" spans="1:17" ht="18.75" thickBot="1">
      <c r="A3" s="10">
        <v>1</v>
      </c>
      <c r="B3" s="19" t="s">
        <v>11</v>
      </c>
      <c r="C3" s="20" t="s">
        <v>12</v>
      </c>
      <c r="D3" s="21" t="s">
        <v>13</v>
      </c>
      <c r="E3" s="22"/>
      <c r="F3" s="22"/>
      <c r="G3" s="23"/>
      <c r="H3" s="24"/>
      <c r="I3" s="25"/>
      <c r="J3" s="26"/>
      <c r="K3" s="27" t="s">
        <v>4</v>
      </c>
      <c r="L3" s="28" t="s">
        <v>14</v>
      </c>
      <c r="M3" s="29" t="s">
        <v>8</v>
      </c>
      <c r="O3" t="s">
        <v>7</v>
      </c>
      <c r="P3" t="s">
        <v>15</v>
      </c>
    </row>
    <row r="4" spans="1:17" ht="15.75" thickTop="1">
      <c r="A4" s="10">
        <v>2</v>
      </c>
      <c r="B4" s="30"/>
      <c r="C4" s="31"/>
      <c r="D4" s="32" t="s">
        <v>16</v>
      </c>
      <c r="E4" s="33" t="s">
        <v>17</v>
      </c>
      <c r="F4" s="32"/>
      <c r="G4" s="34"/>
      <c r="H4" s="35" t="s">
        <v>15</v>
      </c>
      <c r="I4" s="36">
        <f t="shared" ref="I4:I38" si="0">IF(H4&lt;&gt;"x","",IF(ISNA(VLOOKUP(E4,StatusValue,3,FALSE)),0,VLOOKUP(E4,StatusValue,3,FALSE)))</f>
        <v>1</v>
      </c>
      <c r="K4" s="37" t="s">
        <v>18</v>
      </c>
      <c r="L4" s="38" t="s">
        <v>19</v>
      </c>
      <c r="M4" s="39">
        <v>0.25</v>
      </c>
    </row>
    <row r="5" spans="1:17">
      <c r="A5" s="10">
        <v>3</v>
      </c>
      <c r="B5" s="30"/>
      <c r="C5" s="31"/>
      <c r="D5" s="40" t="s">
        <v>20</v>
      </c>
      <c r="E5" s="41" t="s">
        <v>21</v>
      </c>
      <c r="F5" s="42" t="s">
        <v>22</v>
      </c>
      <c r="G5" s="43"/>
      <c r="H5" s="37"/>
      <c r="I5" s="44" t="str">
        <f t="shared" si="0"/>
        <v/>
      </c>
      <c r="K5" s="37" t="s">
        <v>23</v>
      </c>
      <c r="L5" s="38" t="s">
        <v>24</v>
      </c>
      <c r="M5" s="39">
        <v>0.5</v>
      </c>
      <c r="O5" t="s">
        <v>25</v>
      </c>
      <c r="P5" t="s">
        <v>26</v>
      </c>
    </row>
    <row r="6" spans="1:17" ht="30">
      <c r="A6" s="10">
        <v>4</v>
      </c>
      <c r="B6" s="30"/>
      <c r="C6" s="31"/>
      <c r="D6" s="40" t="s">
        <v>27</v>
      </c>
      <c r="E6" s="41" t="s">
        <v>17</v>
      </c>
      <c r="F6" s="45" t="s">
        <v>28</v>
      </c>
      <c r="G6" s="43"/>
      <c r="H6" s="37" t="s">
        <v>29</v>
      </c>
      <c r="I6" s="44">
        <f t="shared" si="0"/>
        <v>1</v>
      </c>
      <c r="K6" s="37" t="s">
        <v>30</v>
      </c>
      <c r="L6" s="38" t="s">
        <v>31</v>
      </c>
      <c r="M6" s="39">
        <v>0.75</v>
      </c>
      <c r="O6" s="46" t="s">
        <v>32</v>
      </c>
      <c r="P6" s="47">
        <v>2</v>
      </c>
    </row>
    <row r="7" spans="1:17">
      <c r="A7" s="10">
        <v>6</v>
      </c>
      <c r="B7" s="30"/>
      <c r="C7" s="31"/>
      <c r="D7" s="48" t="s">
        <v>33</v>
      </c>
      <c r="E7" s="49"/>
      <c r="F7" s="42"/>
      <c r="G7" s="43"/>
      <c r="H7" s="37" t="s">
        <v>34</v>
      </c>
      <c r="I7" s="44" t="str">
        <f t="shared" si="0"/>
        <v/>
      </c>
      <c r="K7" s="37" t="s">
        <v>17</v>
      </c>
      <c r="L7" s="38" t="s">
        <v>35</v>
      </c>
      <c r="M7" s="39">
        <v>1</v>
      </c>
      <c r="O7" s="46" t="s">
        <v>23</v>
      </c>
      <c r="P7" s="47">
        <v>4</v>
      </c>
    </row>
    <row r="8" spans="1:17" ht="45">
      <c r="A8" s="10">
        <v>7</v>
      </c>
      <c r="B8" s="30"/>
      <c r="C8" s="31"/>
      <c r="D8" s="50" t="s">
        <v>36</v>
      </c>
      <c r="E8" s="41" t="s">
        <v>17</v>
      </c>
      <c r="F8" s="42" t="s">
        <v>37</v>
      </c>
      <c r="G8" s="43"/>
      <c r="H8" s="37" t="s">
        <v>15</v>
      </c>
      <c r="I8" s="44">
        <f t="shared" si="0"/>
        <v>1</v>
      </c>
      <c r="K8" s="37" t="s">
        <v>38</v>
      </c>
      <c r="L8" s="38" t="s">
        <v>39</v>
      </c>
      <c r="M8" s="39">
        <v>1</v>
      </c>
      <c r="O8" s="46" t="s">
        <v>17</v>
      </c>
      <c r="P8" s="47">
        <v>68</v>
      </c>
    </row>
    <row r="9" spans="1:17" ht="45">
      <c r="A9" s="10">
        <v>10</v>
      </c>
      <c r="B9" s="30"/>
      <c r="C9" s="31"/>
      <c r="D9" s="50" t="s">
        <v>40</v>
      </c>
      <c r="E9" s="51"/>
      <c r="F9" s="42" t="s">
        <v>41</v>
      </c>
      <c r="G9" s="43"/>
      <c r="H9" s="37" t="s">
        <v>34</v>
      </c>
      <c r="I9" s="44" t="str">
        <f t="shared" si="0"/>
        <v/>
      </c>
      <c r="K9" s="52" t="s">
        <v>42</v>
      </c>
      <c r="L9" s="38" t="s">
        <v>43</v>
      </c>
      <c r="M9" s="53">
        <v>0.85</v>
      </c>
      <c r="O9" s="46" t="s">
        <v>30</v>
      </c>
      <c r="P9" s="47">
        <v>9</v>
      </c>
    </row>
    <row r="10" spans="1:17" ht="15.75" thickBot="1">
      <c r="A10" s="10">
        <v>13</v>
      </c>
      <c r="B10" s="30"/>
      <c r="C10" s="31"/>
      <c r="D10" s="54" t="s">
        <v>44</v>
      </c>
      <c r="E10" s="40"/>
      <c r="F10" s="42"/>
      <c r="G10" s="43" t="s">
        <v>45</v>
      </c>
      <c r="H10" s="37"/>
      <c r="I10" s="44"/>
      <c r="K10" s="55" t="s">
        <v>21</v>
      </c>
      <c r="L10" s="56" t="s">
        <v>46</v>
      </c>
      <c r="M10" s="57"/>
      <c r="O10" s="46" t="s">
        <v>38</v>
      </c>
      <c r="P10" s="47">
        <v>10</v>
      </c>
    </row>
    <row r="11" spans="1:17" ht="30.75" thickBot="1">
      <c r="A11" s="10">
        <v>15</v>
      </c>
      <c r="B11" s="30"/>
      <c r="C11" s="31"/>
      <c r="D11" s="54" t="s">
        <v>47</v>
      </c>
      <c r="E11" s="41" t="s">
        <v>17</v>
      </c>
      <c r="F11" s="58" t="s">
        <v>48</v>
      </c>
      <c r="G11" s="43"/>
      <c r="H11" s="37" t="s">
        <v>15</v>
      </c>
      <c r="I11" s="44">
        <f t="shared" si="0"/>
        <v>1</v>
      </c>
      <c r="O11" s="46" t="s">
        <v>18</v>
      </c>
      <c r="P11" s="47">
        <v>5</v>
      </c>
    </row>
    <row r="12" spans="1:17" ht="30">
      <c r="A12" s="10">
        <v>17</v>
      </c>
      <c r="B12" s="30"/>
      <c r="C12" s="31"/>
      <c r="D12" s="54" t="s">
        <v>49</v>
      </c>
      <c r="E12" s="41" t="s">
        <v>17</v>
      </c>
      <c r="F12" s="42" t="s">
        <v>50</v>
      </c>
      <c r="G12" s="43"/>
      <c r="H12" s="37" t="s">
        <v>15</v>
      </c>
      <c r="I12" s="44">
        <f t="shared" si="0"/>
        <v>1</v>
      </c>
      <c r="K12" s="59" t="s">
        <v>7</v>
      </c>
      <c r="L12" s="29" t="s">
        <v>51</v>
      </c>
      <c r="O12" s="46" t="s">
        <v>52</v>
      </c>
      <c r="P12" s="47">
        <v>38</v>
      </c>
    </row>
    <row r="13" spans="1:17">
      <c r="A13" s="10">
        <v>18</v>
      </c>
      <c r="B13" s="30"/>
      <c r="C13" s="31"/>
      <c r="D13" s="50" t="s">
        <v>53</v>
      </c>
      <c r="E13" s="41" t="s">
        <v>18</v>
      </c>
      <c r="F13" s="40" t="s">
        <v>54</v>
      </c>
      <c r="G13" s="43" t="s">
        <v>55</v>
      </c>
      <c r="H13" s="37" t="s">
        <v>15</v>
      </c>
      <c r="I13" s="44">
        <f t="shared" si="0"/>
        <v>0.25</v>
      </c>
      <c r="K13" s="60" t="s">
        <v>15</v>
      </c>
      <c r="L13" s="61" t="s">
        <v>56</v>
      </c>
      <c r="O13" s="46" t="s">
        <v>57</v>
      </c>
      <c r="P13" s="47">
        <v>136</v>
      </c>
    </row>
    <row r="14" spans="1:17" ht="30">
      <c r="A14" s="10">
        <v>19</v>
      </c>
      <c r="B14" s="30"/>
      <c r="C14" s="31"/>
      <c r="D14" s="50" t="s">
        <v>58</v>
      </c>
      <c r="E14" s="41" t="s">
        <v>23</v>
      </c>
      <c r="F14" s="42" t="s">
        <v>59</v>
      </c>
      <c r="G14" s="43" t="s">
        <v>60</v>
      </c>
      <c r="H14" s="37" t="s">
        <v>29</v>
      </c>
      <c r="I14" s="44">
        <f t="shared" si="0"/>
        <v>0.5</v>
      </c>
      <c r="K14" s="62"/>
      <c r="L14" s="39" t="s">
        <v>61</v>
      </c>
    </row>
    <row r="15" spans="1:17">
      <c r="A15" s="10">
        <v>20</v>
      </c>
      <c r="B15" s="30"/>
      <c r="C15" s="31"/>
      <c r="D15" s="50" t="s">
        <v>62</v>
      </c>
      <c r="E15" s="41" t="s">
        <v>18</v>
      </c>
      <c r="F15" s="58" t="s">
        <v>63</v>
      </c>
      <c r="G15" s="43" t="s">
        <v>45</v>
      </c>
      <c r="H15" s="37" t="s">
        <v>15</v>
      </c>
      <c r="I15" s="44">
        <f t="shared" si="0"/>
        <v>0.25</v>
      </c>
      <c r="K15" s="52" t="s">
        <v>64</v>
      </c>
      <c r="L15" s="53" t="s">
        <v>65</v>
      </c>
    </row>
    <row r="16" spans="1:17" s="64" customFormat="1" ht="15.75" thickBot="1">
      <c r="A16" s="63">
        <v>21</v>
      </c>
      <c r="B16" s="30"/>
      <c r="C16" s="31"/>
      <c r="D16" s="50" t="s">
        <v>66</v>
      </c>
      <c r="E16" s="41" t="s">
        <v>18</v>
      </c>
      <c r="F16" s="58" t="s">
        <v>67</v>
      </c>
      <c r="G16" s="43" t="s">
        <v>45</v>
      </c>
      <c r="H16" s="37" t="s">
        <v>15</v>
      </c>
      <c r="I16" s="44">
        <f t="shared" si="0"/>
        <v>0.25</v>
      </c>
      <c r="K16" s="65" t="s">
        <v>34</v>
      </c>
      <c r="L16" s="57" t="s">
        <v>68</v>
      </c>
      <c r="M16"/>
      <c r="O16"/>
      <c r="P16"/>
      <c r="Q16"/>
    </row>
    <row r="17" spans="1:17" s="64" customFormat="1">
      <c r="A17" s="63">
        <v>22</v>
      </c>
      <c r="B17" s="30"/>
      <c r="C17" s="31"/>
      <c r="D17" s="66" t="s">
        <v>69</v>
      </c>
      <c r="E17" s="67"/>
      <c r="F17" s="68"/>
      <c r="G17" s="69"/>
      <c r="H17" s="70" t="s">
        <v>34</v>
      </c>
      <c r="I17" s="71" t="str">
        <f t="shared" si="0"/>
        <v/>
      </c>
      <c r="K17"/>
      <c r="L17"/>
      <c r="M17"/>
      <c r="O17"/>
      <c r="P17"/>
      <c r="Q17"/>
    </row>
    <row r="18" spans="1:17">
      <c r="A18" s="10">
        <v>23</v>
      </c>
      <c r="B18" s="30"/>
      <c r="C18" s="31"/>
      <c r="D18" s="72" t="s">
        <v>70</v>
      </c>
      <c r="E18" s="73" t="s">
        <v>21</v>
      </c>
      <c r="F18" s="68" t="s">
        <v>71</v>
      </c>
      <c r="G18" s="69"/>
      <c r="H18" s="70"/>
      <c r="I18" s="71" t="str">
        <f t="shared" si="0"/>
        <v/>
      </c>
      <c r="O18" s="64"/>
      <c r="P18" s="64"/>
      <c r="Q18" s="64"/>
    </row>
    <row r="19" spans="1:17">
      <c r="A19" s="10">
        <v>24</v>
      </c>
      <c r="B19" s="30"/>
      <c r="C19" s="31"/>
      <c r="D19" s="48" t="s">
        <v>72</v>
      </c>
      <c r="E19" s="41" t="s">
        <v>32</v>
      </c>
      <c r="F19" s="42"/>
      <c r="G19" s="43" t="s">
        <v>55</v>
      </c>
      <c r="H19" s="37" t="s">
        <v>29</v>
      </c>
      <c r="I19" s="44">
        <f t="shared" si="0"/>
        <v>0</v>
      </c>
      <c r="M19" s="64"/>
      <c r="O19" s="64"/>
      <c r="P19" s="64"/>
      <c r="Q19" s="64"/>
    </row>
    <row r="20" spans="1:17">
      <c r="A20" s="10">
        <v>25</v>
      </c>
      <c r="B20" s="30"/>
      <c r="C20" s="31"/>
      <c r="D20" s="48" t="s">
        <v>73</v>
      </c>
      <c r="E20" s="49"/>
      <c r="F20" s="42"/>
      <c r="G20" s="43"/>
      <c r="H20" s="37" t="s">
        <v>34</v>
      </c>
      <c r="I20" s="44" t="str">
        <f t="shared" si="0"/>
        <v/>
      </c>
      <c r="K20" s="64"/>
      <c r="L20" s="64"/>
      <c r="M20" s="64"/>
    </row>
    <row r="21" spans="1:17">
      <c r="A21" s="10"/>
      <c r="B21" s="30"/>
      <c r="C21" s="31"/>
      <c r="D21" s="50" t="s">
        <v>74</v>
      </c>
      <c r="E21" s="74"/>
      <c r="F21" s="42" t="s">
        <v>75</v>
      </c>
      <c r="G21" s="43" t="s">
        <v>76</v>
      </c>
      <c r="H21" s="37"/>
      <c r="I21" s="44"/>
      <c r="K21" s="64"/>
      <c r="L21" s="64"/>
      <c r="M21" s="64"/>
    </row>
    <row r="22" spans="1:17">
      <c r="A22" s="10"/>
      <c r="B22" s="30"/>
      <c r="C22" s="31"/>
      <c r="D22" s="50" t="s">
        <v>77</v>
      </c>
      <c r="E22" s="74"/>
      <c r="F22" s="42" t="s">
        <v>78</v>
      </c>
      <c r="G22" s="43" t="s">
        <v>55</v>
      </c>
      <c r="H22" s="37"/>
      <c r="I22" s="44"/>
      <c r="K22" s="64"/>
      <c r="L22" s="64"/>
      <c r="M22" s="64"/>
    </row>
    <row r="23" spans="1:17" ht="30">
      <c r="A23" s="10">
        <v>36</v>
      </c>
      <c r="B23" s="30"/>
      <c r="C23" s="31"/>
      <c r="D23" s="50" t="s">
        <v>79</v>
      </c>
      <c r="E23" s="41" t="s">
        <v>17</v>
      </c>
      <c r="F23" s="58" t="s">
        <v>80</v>
      </c>
      <c r="G23" s="43"/>
      <c r="H23" s="37" t="s">
        <v>15</v>
      </c>
      <c r="I23" s="44">
        <f t="shared" si="0"/>
        <v>1</v>
      </c>
      <c r="K23" s="64"/>
      <c r="L23" s="64"/>
    </row>
    <row r="24" spans="1:17" ht="45">
      <c r="A24" s="10">
        <v>37</v>
      </c>
      <c r="B24" s="30"/>
      <c r="C24" s="31"/>
      <c r="D24" s="54" t="s">
        <v>81</v>
      </c>
      <c r="E24" s="75" t="s">
        <v>17</v>
      </c>
      <c r="F24" s="58" t="s">
        <v>82</v>
      </c>
      <c r="G24" s="43"/>
      <c r="H24" s="37" t="s">
        <v>15</v>
      </c>
      <c r="I24" s="44">
        <f t="shared" si="0"/>
        <v>1</v>
      </c>
    </row>
    <row r="25" spans="1:17">
      <c r="A25" s="10">
        <v>39</v>
      </c>
      <c r="B25" s="30"/>
      <c r="C25" s="31"/>
      <c r="D25" s="50" t="s">
        <v>83</v>
      </c>
      <c r="E25" s="76"/>
      <c r="F25" s="58"/>
      <c r="G25" s="43"/>
      <c r="H25" s="37" t="s">
        <v>34</v>
      </c>
      <c r="I25" s="44" t="str">
        <f t="shared" si="0"/>
        <v/>
      </c>
    </row>
    <row r="26" spans="1:17" ht="30">
      <c r="A26" s="10">
        <v>40</v>
      </c>
      <c r="B26" s="30"/>
      <c r="C26" s="31"/>
      <c r="D26" s="77" t="s">
        <v>84</v>
      </c>
      <c r="E26" s="78" t="s">
        <v>17</v>
      </c>
      <c r="F26" s="79" t="s">
        <v>80</v>
      </c>
      <c r="G26" s="80"/>
      <c r="H26" s="60" t="s">
        <v>29</v>
      </c>
      <c r="I26" s="61">
        <f t="shared" si="0"/>
        <v>1</v>
      </c>
    </row>
    <row r="27" spans="1:17">
      <c r="A27" s="10">
        <v>41</v>
      </c>
      <c r="B27" s="30"/>
      <c r="C27" s="31"/>
      <c r="D27" s="77" t="s">
        <v>85</v>
      </c>
      <c r="E27" s="78" t="s">
        <v>17</v>
      </c>
      <c r="F27" s="79" t="s">
        <v>86</v>
      </c>
      <c r="G27" s="80" t="s">
        <v>87</v>
      </c>
      <c r="H27" s="60" t="s">
        <v>29</v>
      </c>
      <c r="I27" s="61">
        <f t="shared" si="0"/>
        <v>1</v>
      </c>
    </row>
    <row r="28" spans="1:17" ht="30">
      <c r="A28" s="10">
        <v>42</v>
      </c>
      <c r="B28" s="30"/>
      <c r="C28" s="31"/>
      <c r="D28" s="50" t="s">
        <v>88</v>
      </c>
      <c r="E28" s="41" t="s">
        <v>17</v>
      </c>
      <c r="F28" s="42" t="s">
        <v>89</v>
      </c>
      <c r="G28" s="43"/>
      <c r="H28" s="37" t="s">
        <v>15</v>
      </c>
      <c r="I28" s="44">
        <f t="shared" si="0"/>
        <v>1</v>
      </c>
    </row>
    <row r="29" spans="1:17" ht="75">
      <c r="A29" s="10">
        <v>44</v>
      </c>
      <c r="B29" s="30"/>
      <c r="C29" s="31"/>
      <c r="D29" s="54" t="s">
        <v>90</v>
      </c>
      <c r="E29" s="41" t="s">
        <v>17</v>
      </c>
      <c r="F29" s="42" t="s">
        <v>91</v>
      </c>
      <c r="G29" s="43"/>
      <c r="H29" s="37" t="s">
        <v>15</v>
      </c>
      <c r="I29" s="44">
        <f t="shared" si="0"/>
        <v>1</v>
      </c>
    </row>
    <row r="30" spans="1:17" ht="30">
      <c r="A30" s="10">
        <v>48</v>
      </c>
      <c r="B30" s="30"/>
      <c r="C30" s="31"/>
      <c r="D30" s="50" t="s">
        <v>92</v>
      </c>
      <c r="E30" s="41" t="s">
        <v>17</v>
      </c>
      <c r="F30" s="58" t="s">
        <v>80</v>
      </c>
      <c r="G30" s="43"/>
      <c r="H30" s="37" t="s">
        <v>15</v>
      </c>
      <c r="I30" s="44">
        <f t="shared" si="0"/>
        <v>1</v>
      </c>
    </row>
    <row r="31" spans="1:17" ht="60">
      <c r="A31" s="10">
        <v>49</v>
      </c>
      <c r="B31" s="30"/>
      <c r="C31" s="31"/>
      <c r="D31" s="50" t="s">
        <v>93</v>
      </c>
      <c r="E31" s="41" t="s">
        <v>17</v>
      </c>
      <c r="F31" s="58" t="s">
        <v>94</v>
      </c>
      <c r="G31" s="43"/>
      <c r="H31" s="37" t="s">
        <v>15</v>
      </c>
      <c r="I31" s="44">
        <f t="shared" si="0"/>
        <v>1</v>
      </c>
    </row>
    <row r="32" spans="1:17">
      <c r="A32" s="10">
        <v>52</v>
      </c>
      <c r="B32" s="30"/>
      <c r="C32" s="31"/>
      <c r="D32" s="50" t="s">
        <v>95</v>
      </c>
      <c r="E32" s="41" t="s">
        <v>17</v>
      </c>
      <c r="F32" s="58" t="s">
        <v>96</v>
      </c>
      <c r="G32" s="43"/>
      <c r="H32" s="37" t="s">
        <v>15</v>
      </c>
      <c r="I32" s="44">
        <f t="shared" si="0"/>
        <v>1</v>
      </c>
    </row>
    <row r="33" spans="1:9" ht="30">
      <c r="A33" s="10">
        <v>53</v>
      </c>
      <c r="B33" s="30"/>
      <c r="C33" s="31"/>
      <c r="D33" s="77" t="s">
        <v>97</v>
      </c>
      <c r="E33" s="78" t="s">
        <v>17</v>
      </c>
      <c r="F33" s="81" t="s">
        <v>80</v>
      </c>
      <c r="G33" s="80"/>
      <c r="H33" s="60" t="s">
        <v>15</v>
      </c>
      <c r="I33" s="61">
        <f t="shared" si="0"/>
        <v>1</v>
      </c>
    </row>
    <row r="34" spans="1:9">
      <c r="A34" s="10">
        <v>54</v>
      </c>
      <c r="B34" s="30"/>
      <c r="C34" s="31"/>
      <c r="D34" s="82" t="s">
        <v>98</v>
      </c>
      <c r="E34" s="78" t="s">
        <v>30</v>
      </c>
      <c r="F34" s="79" t="s">
        <v>99</v>
      </c>
      <c r="G34" s="80"/>
      <c r="H34" s="60" t="s">
        <v>15</v>
      </c>
      <c r="I34" s="61">
        <f t="shared" si="0"/>
        <v>0.75</v>
      </c>
    </row>
    <row r="35" spans="1:9" ht="30">
      <c r="A35" s="10">
        <v>55</v>
      </c>
      <c r="B35" s="30"/>
      <c r="C35" s="31"/>
      <c r="D35" s="50" t="s">
        <v>100</v>
      </c>
      <c r="E35" s="41" t="s">
        <v>17</v>
      </c>
      <c r="F35" s="58" t="s">
        <v>80</v>
      </c>
      <c r="G35" s="43"/>
      <c r="H35" s="37" t="s">
        <v>15</v>
      </c>
      <c r="I35" s="44">
        <f t="shared" si="0"/>
        <v>1</v>
      </c>
    </row>
    <row r="36" spans="1:9">
      <c r="A36" s="10">
        <v>56</v>
      </c>
      <c r="B36" s="30"/>
      <c r="C36" s="31"/>
      <c r="D36" s="50" t="s">
        <v>101</v>
      </c>
      <c r="E36" s="76"/>
      <c r="F36" s="42"/>
      <c r="G36" s="43"/>
      <c r="H36" s="37" t="s">
        <v>34</v>
      </c>
      <c r="I36" s="44" t="str">
        <f t="shared" si="0"/>
        <v/>
      </c>
    </row>
    <row r="37" spans="1:9" ht="165">
      <c r="A37" s="10">
        <v>57</v>
      </c>
      <c r="B37" s="30"/>
      <c r="C37" s="31"/>
      <c r="D37" s="54" t="s">
        <v>102</v>
      </c>
      <c r="E37" s="41" t="s">
        <v>17</v>
      </c>
      <c r="F37" s="42" t="s">
        <v>103</v>
      </c>
      <c r="G37" s="43" t="s">
        <v>104</v>
      </c>
      <c r="H37" s="83" t="s">
        <v>64</v>
      </c>
      <c r="I37" s="44" t="str">
        <f t="shared" si="0"/>
        <v/>
      </c>
    </row>
    <row r="38" spans="1:9" ht="30">
      <c r="A38" s="10">
        <v>68</v>
      </c>
      <c r="B38" s="30"/>
      <c r="C38" s="31"/>
      <c r="D38" s="54" t="s">
        <v>105</v>
      </c>
      <c r="E38" s="84" t="s">
        <v>30</v>
      </c>
      <c r="F38" s="85" t="s">
        <v>106</v>
      </c>
      <c r="G38" s="43" t="s">
        <v>104</v>
      </c>
      <c r="H38" s="83" t="s">
        <v>64</v>
      </c>
      <c r="I38" s="44" t="str">
        <f t="shared" si="0"/>
        <v/>
      </c>
    </row>
    <row r="39" spans="1:9">
      <c r="A39" s="10">
        <v>69</v>
      </c>
      <c r="B39" s="30"/>
      <c r="C39" s="31"/>
      <c r="D39" s="54" t="s">
        <v>107</v>
      </c>
      <c r="E39" s="41" t="s">
        <v>17</v>
      </c>
      <c r="F39" s="42" t="s">
        <v>108</v>
      </c>
      <c r="G39" s="43" t="s">
        <v>55</v>
      </c>
      <c r="H39" s="37" t="s">
        <v>29</v>
      </c>
      <c r="I39" s="44">
        <f t="shared" ref="I39:I70" si="1">IF(H39&lt;&gt;"x","",IF(ISNA(VLOOKUP(E39,StatusValue,3,FALSE)),0,VLOOKUP(E39,StatusValue,3,FALSE)))</f>
        <v>1</v>
      </c>
    </row>
    <row r="40" spans="1:9">
      <c r="A40" s="10">
        <v>70</v>
      </c>
      <c r="B40" s="30"/>
      <c r="C40" s="31"/>
      <c r="D40" s="48" t="s">
        <v>109</v>
      </c>
      <c r="E40" s="75" t="s">
        <v>17</v>
      </c>
      <c r="F40" s="42" t="s">
        <v>110</v>
      </c>
      <c r="G40" s="43"/>
      <c r="H40" s="37" t="s">
        <v>15</v>
      </c>
      <c r="I40" s="44">
        <f t="shared" si="1"/>
        <v>1</v>
      </c>
    </row>
    <row r="41" spans="1:9">
      <c r="A41" s="10">
        <v>71</v>
      </c>
      <c r="B41" s="30"/>
      <c r="C41" s="31"/>
      <c r="D41" s="48" t="s">
        <v>111</v>
      </c>
      <c r="E41" s="76"/>
      <c r="F41" s="42"/>
      <c r="G41" s="43"/>
      <c r="H41" s="37" t="s">
        <v>34</v>
      </c>
      <c r="I41" s="44" t="str">
        <f t="shared" si="1"/>
        <v/>
      </c>
    </row>
    <row r="42" spans="1:9">
      <c r="A42" s="10">
        <v>72</v>
      </c>
      <c r="B42" s="30"/>
      <c r="C42" s="31"/>
      <c r="D42" s="50" t="s">
        <v>112</v>
      </c>
      <c r="E42" s="41" t="s">
        <v>17</v>
      </c>
      <c r="F42" s="45" t="s">
        <v>113</v>
      </c>
      <c r="G42" s="43"/>
      <c r="H42" s="37" t="s">
        <v>15</v>
      </c>
      <c r="I42" s="44">
        <f t="shared" si="1"/>
        <v>1</v>
      </c>
    </row>
    <row r="43" spans="1:9">
      <c r="A43" s="10">
        <v>73</v>
      </c>
      <c r="B43" s="30"/>
      <c r="C43" s="31"/>
      <c r="D43" s="50" t="s">
        <v>114</v>
      </c>
      <c r="E43" s="41" t="s">
        <v>17</v>
      </c>
      <c r="F43" s="45" t="s">
        <v>113</v>
      </c>
      <c r="G43" s="43"/>
      <c r="H43" s="37" t="s">
        <v>15</v>
      </c>
      <c r="I43" s="44">
        <f t="shared" si="1"/>
        <v>1</v>
      </c>
    </row>
    <row r="44" spans="1:9">
      <c r="A44" s="10">
        <v>74</v>
      </c>
      <c r="B44" s="30"/>
      <c r="C44" s="31"/>
      <c r="D44" s="50" t="s">
        <v>115</v>
      </c>
      <c r="E44" s="41" t="s">
        <v>17</v>
      </c>
      <c r="F44" s="45" t="s">
        <v>113</v>
      </c>
      <c r="G44" s="43"/>
      <c r="H44" s="37" t="s">
        <v>15</v>
      </c>
      <c r="I44" s="44">
        <f t="shared" si="1"/>
        <v>1</v>
      </c>
    </row>
    <row r="45" spans="1:9">
      <c r="A45" s="10">
        <v>75</v>
      </c>
      <c r="B45" s="30"/>
      <c r="C45" s="31"/>
      <c r="D45" s="48" t="s">
        <v>116</v>
      </c>
      <c r="E45" s="76"/>
      <c r="F45" s="40"/>
      <c r="G45" s="43"/>
      <c r="H45" s="37" t="s">
        <v>34</v>
      </c>
      <c r="I45" s="44" t="str">
        <f t="shared" si="1"/>
        <v/>
      </c>
    </row>
    <row r="46" spans="1:9" ht="165">
      <c r="A46" s="10">
        <v>76</v>
      </c>
      <c r="B46" s="30"/>
      <c r="C46" s="31"/>
      <c r="D46" s="86" t="s">
        <v>117</v>
      </c>
      <c r="E46" s="87" t="s">
        <v>17</v>
      </c>
      <c r="F46" s="88" t="s">
        <v>118</v>
      </c>
      <c r="G46" s="89"/>
      <c r="H46" s="90" t="s">
        <v>15</v>
      </c>
      <c r="I46" s="91">
        <f t="shared" si="1"/>
        <v>1</v>
      </c>
    </row>
    <row r="47" spans="1:9">
      <c r="A47" s="10">
        <v>77</v>
      </c>
      <c r="B47" s="30"/>
      <c r="C47" s="31"/>
      <c r="D47" s="50" t="s">
        <v>119</v>
      </c>
      <c r="E47" s="41" t="s">
        <v>17</v>
      </c>
      <c r="F47" s="45" t="s">
        <v>120</v>
      </c>
      <c r="G47" s="43"/>
      <c r="H47" s="37" t="s">
        <v>15</v>
      </c>
      <c r="I47" s="44">
        <f t="shared" si="1"/>
        <v>1</v>
      </c>
    </row>
    <row r="48" spans="1:9">
      <c r="A48" s="10">
        <v>78</v>
      </c>
      <c r="B48" s="30"/>
      <c r="C48" s="31"/>
      <c r="D48" s="50" t="s">
        <v>121</v>
      </c>
      <c r="E48" s="76"/>
      <c r="F48" s="40"/>
      <c r="G48" s="43"/>
      <c r="H48" s="37" t="s">
        <v>34</v>
      </c>
      <c r="I48" s="44" t="str">
        <f t="shared" si="1"/>
        <v/>
      </c>
    </row>
    <row r="49" spans="1:9">
      <c r="A49" s="10">
        <v>79</v>
      </c>
      <c r="B49" s="30"/>
      <c r="C49" s="31"/>
      <c r="D49" s="92" t="s">
        <v>122</v>
      </c>
      <c r="E49" s="41" t="s">
        <v>17</v>
      </c>
      <c r="F49" s="40" t="s">
        <v>123</v>
      </c>
      <c r="G49" s="43"/>
      <c r="H49" s="37" t="s">
        <v>15</v>
      </c>
      <c r="I49" s="44">
        <f t="shared" si="1"/>
        <v>1</v>
      </c>
    </row>
    <row r="50" spans="1:9" ht="30">
      <c r="A50" s="10">
        <v>81</v>
      </c>
      <c r="B50" s="30"/>
      <c r="C50" s="31"/>
      <c r="D50" s="92" t="s">
        <v>124</v>
      </c>
      <c r="E50" s="41" t="s">
        <v>17</v>
      </c>
      <c r="F50" s="40" t="s">
        <v>125</v>
      </c>
      <c r="G50" s="43"/>
      <c r="H50" s="37" t="s">
        <v>15</v>
      </c>
      <c r="I50" s="44">
        <f t="shared" si="1"/>
        <v>1</v>
      </c>
    </row>
    <row r="51" spans="1:9">
      <c r="A51" s="10">
        <v>82</v>
      </c>
      <c r="B51" s="30"/>
      <c r="C51" s="31"/>
      <c r="D51" s="50" t="s">
        <v>126</v>
      </c>
      <c r="E51" s="76"/>
      <c r="F51" s="40"/>
      <c r="G51" s="43"/>
      <c r="H51" s="37" t="s">
        <v>34</v>
      </c>
      <c r="I51" s="44" t="str">
        <f t="shared" si="1"/>
        <v/>
      </c>
    </row>
    <row r="52" spans="1:9" ht="45">
      <c r="A52" s="10">
        <v>85</v>
      </c>
      <c r="B52" s="30"/>
      <c r="C52" s="31"/>
      <c r="D52" s="92" t="s">
        <v>127</v>
      </c>
      <c r="E52" s="41" t="s">
        <v>23</v>
      </c>
      <c r="F52" s="40" t="s">
        <v>128</v>
      </c>
      <c r="G52" s="43" t="s">
        <v>45</v>
      </c>
      <c r="H52" s="37" t="s">
        <v>15</v>
      </c>
      <c r="I52" s="44">
        <f t="shared" si="1"/>
        <v>0.5</v>
      </c>
    </row>
    <row r="53" spans="1:9" ht="30">
      <c r="A53" s="10"/>
      <c r="B53" s="30"/>
      <c r="C53" s="31"/>
      <c r="D53" s="92" t="s">
        <v>129</v>
      </c>
      <c r="E53" s="41" t="s">
        <v>17</v>
      </c>
      <c r="F53" s="40" t="s">
        <v>130</v>
      </c>
      <c r="G53" s="43" t="s">
        <v>45</v>
      </c>
      <c r="H53" s="37" t="s">
        <v>15</v>
      </c>
      <c r="I53" s="44">
        <f t="shared" si="1"/>
        <v>1</v>
      </c>
    </row>
    <row r="54" spans="1:9">
      <c r="A54" s="10">
        <v>87</v>
      </c>
      <c r="B54" s="30"/>
      <c r="C54" s="31"/>
      <c r="D54" s="50" t="s">
        <v>131</v>
      </c>
      <c r="E54" s="41" t="s">
        <v>17</v>
      </c>
      <c r="F54" s="45" t="s">
        <v>132</v>
      </c>
      <c r="G54" s="43"/>
      <c r="H54" s="37" t="s">
        <v>15</v>
      </c>
      <c r="I54" s="44">
        <f t="shared" si="1"/>
        <v>1</v>
      </c>
    </row>
    <row r="55" spans="1:9">
      <c r="A55" s="10">
        <v>88</v>
      </c>
      <c r="B55" s="30"/>
      <c r="C55" s="31"/>
      <c r="D55" s="50" t="s">
        <v>133</v>
      </c>
      <c r="E55" s="41" t="s">
        <v>17</v>
      </c>
      <c r="F55" s="45" t="s">
        <v>134</v>
      </c>
      <c r="G55" s="43"/>
      <c r="H55" s="37" t="s">
        <v>15</v>
      </c>
      <c r="I55" s="44">
        <f t="shared" si="1"/>
        <v>1</v>
      </c>
    </row>
    <row r="56" spans="1:9" ht="18.75" thickBot="1">
      <c r="A56" s="10">
        <v>89</v>
      </c>
      <c r="B56" s="30"/>
      <c r="C56" s="93" t="s">
        <v>135</v>
      </c>
      <c r="D56" s="94" t="s">
        <v>136</v>
      </c>
      <c r="E56" s="95"/>
      <c r="F56" s="96"/>
      <c r="G56" s="97"/>
      <c r="H56" s="98" t="s">
        <v>34</v>
      </c>
      <c r="I56" s="99" t="str">
        <f t="shared" si="1"/>
        <v/>
      </c>
    </row>
    <row r="57" spans="1:9" ht="30.75" thickTop="1">
      <c r="A57" s="10">
        <v>91</v>
      </c>
      <c r="B57" s="30"/>
      <c r="C57" s="93"/>
      <c r="D57" s="32" t="s">
        <v>137</v>
      </c>
      <c r="E57" s="33" t="s">
        <v>17</v>
      </c>
      <c r="F57" s="100" t="s">
        <v>138</v>
      </c>
      <c r="G57" s="34"/>
      <c r="H57" s="35" t="s">
        <v>15</v>
      </c>
      <c r="I57" s="36">
        <f t="shared" si="1"/>
        <v>1</v>
      </c>
    </row>
    <row r="58" spans="1:9">
      <c r="A58" s="10">
        <v>93</v>
      </c>
      <c r="B58" s="30"/>
      <c r="C58" s="93"/>
      <c r="D58" s="40" t="s">
        <v>20</v>
      </c>
      <c r="E58" s="41" t="s">
        <v>21</v>
      </c>
      <c r="F58" s="40" t="s">
        <v>22</v>
      </c>
      <c r="G58" s="43"/>
      <c r="H58" s="37"/>
      <c r="I58" s="44" t="str">
        <f t="shared" si="1"/>
        <v/>
      </c>
    </row>
    <row r="59" spans="1:9">
      <c r="A59" s="10">
        <v>94</v>
      </c>
      <c r="B59" s="30"/>
      <c r="C59" s="93"/>
      <c r="D59" s="48" t="s">
        <v>139</v>
      </c>
      <c r="E59" s="76"/>
      <c r="F59" s="40"/>
      <c r="G59" s="43"/>
      <c r="H59" s="37" t="s">
        <v>34</v>
      </c>
      <c r="I59" s="44" t="str">
        <f t="shared" si="1"/>
        <v/>
      </c>
    </row>
    <row r="60" spans="1:9">
      <c r="A60" s="10">
        <v>95</v>
      </c>
      <c r="B60" s="30"/>
      <c r="C60" s="93"/>
      <c r="D60" s="92" t="s">
        <v>140</v>
      </c>
      <c r="E60" s="41" t="s">
        <v>38</v>
      </c>
      <c r="F60" s="101"/>
      <c r="G60" s="43"/>
      <c r="H60" s="37" t="s">
        <v>29</v>
      </c>
      <c r="I60" s="44">
        <f t="shared" si="1"/>
        <v>1</v>
      </c>
    </row>
    <row r="61" spans="1:9">
      <c r="A61" s="10">
        <v>96</v>
      </c>
      <c r="B61" s="30"/>
      <c r="C61" s="93"/>
      <c r="D61" s="48" t="s">
        <v>141</v>
      </c>
      <c r="E61" s="76"/>
      <c r="F61" s="40"/>
      <c r="G61" s="43"/>
      <c r="H61" s="37" t="s">
        <v>34</v>
      </c>
      <c r="I61" s="44" t="str">
        <f t="shared" si="1"/>
        <v/>
      </c>
    </row>
    <row r="62" spans="1:9">
      <c r="A62" s="10">
        <v>97</v>
      </c>
      <c r="B62" s="30"/>
      <c r="C62" s="93"/>
      <c r="D62" s="50" t="s">
        <v>142</v>
      </c>
      <c r="E62" s="41"/>
      <c r="F62" s="40"/>
      <c r="G62" s="43" t="s">
        <v>45</v>
      </c>
      <c r="H62" s="37" t="s">
        <v>29</v>
      </c>
      <c r="I62" s="44">
        <f t="shared" si="1"/>
        <v>0</v>
      </c>
    </row>
    <row r="63" spans="1:9" ht="45">
      <c r="A63" s="10">
        <v>98</v>
      </c>
      <c r="B63" s="30"/>
      <c r="C63" s="93"/>
      <c r="D63" s="50" t="s">
        <v>36</v>
      </c>
      <c r="E63" s="41" t="s">
        <v>17</v>
      </c>
      <c r="F63" s="40" t="s">
        <v>143</v>
      </c>
      <c r="G63" s="43"/>
      <c r="H63" s="37" t="s">
        <v>15</v>
      </c>
      <c r="I63" s="44">
        <f t="shared" si="1"/>
        <v>1</v>
      </c>
    </row>
    <row r="64" spans="1:9">
      <c r="A64" s="10">
        <v>101</v>
      </c>
      <c r="B64" s="30"/>
      <c r="C64" s="93"/>
      <c r="D64" s="50" t="s">
        <v>144</v>
      </c>
      <c r="E64" s="76"/>
      <c r="F64" s="45" t="s">
        <v>145</v>
      </c>
      <c r="G64" s="43"/>
      <c r="H64" s="37" t="s">
        <v>34</v>
      </c>
      <c r="I64" s="44" t="str">
        <f t="shared" si="1"/>
        <v/>
      </c>
    </row>
    <row r="65" spans="1:9" ht="45">
      <c r="A65" s="10">
        <v>102</v>
      </c>
      <c r="B65" s="30"/>
      <c r="C65" s="93"/>
      <c r="D65" s="54" t="s">
        <v>146</v>
      </c>
      <c r="E65" s="41" t="s">
        <v>17</v>
      </c>
      <c r="F65" s="45" t="s">
        <v>147</v>
      </c>
      <c r="G65" s="43"/>
      <c r="H65" s="37" t="s">
        <v>15</v>
      </c>
      <c r="I65" s="44">
        <f t="shared" si="1"/>
        <v>1</v>
      </c>
    </row>
    <row r="66" spans="1:9">
      <c r="A66" s="10">
        <v>105</v>
      </c>
      <c r="B66" s="30"/>
      <c r="C66" s="93"/>
      <c r="D66" s="102" t="s">
        <v>148</v>
      </c>
      <c r="E66" s="103" t="s">
        <v>23</v>
      </c>
      <c r="F66" s="104" t="s">
        <v>149</v>
      </c>
      <c r="G66" s="105" t="s">
        <v>87</v>
      </c>
      <c r="H66" s="37" t="s">
        <v>15</v>
      </c>
      <c r="I66" s="44">
        <f t="shared" si="1"/>
        <v>0.5</v>
      </c>
    </row>
    <row r="67" spans="1:9" ht="30">
      <c r="A67" s="10">
        <v>106</v>
      </c>
      <c r="B67" s="30"/>
      <c r="C67" s="93"/>
      <c r="D67" s="54" t="s">
        <v>49</v>
      </c>
      <c r="E67" s="41" t="s">
        <v>17</v>
      </c>
      <c r="F67" s="40" t="s">
        <v>50</v>
      </c>
      <c r="G67" s="43"/>
      <c r="H67" s="37" t="s">
        <v>15</v>
      </c>
      <c r="I67" s="44">
        <f t="shared" si="1"/>
        <v>1</v>
      </c>
    </row>
    <row r="68" spans="1:9">
      <c r="A68" s="10">
        <v>108</v>
      </c>
      <c r="B68" s="30"/>
      <c r="C68" s="93"/>
      <c r="D68" s="50" t="s">
        <v>58</v>
      </c>
      <c r="E68" s="41" t="s">
        <v>38</v>
      </c>
      <c r="F68" s="40" t="s">
        <v>150</v>
      </c>
      <c r="G68" s="43"/>
      <c r="H68" s="37" t="s">
        <v>15</v>
      </c>
      <c r="I68" s="44">
        <f t="shared" si="1"/>
        <v>1</v>
      </c>
    </row>
    <row r="69" spans="1:9">
      <c r="A69" s="10">
        <v>109</v>
      </c>
      <c r="B69" s="30"/>
      <c r="C69" s="93"/>
      <c r="D69" s="50" t="s">
        <v>62</v>
      </c>
      <c r="E69" s="41"/>
      <c r="F69" s="40" t="s">
        <v>151</v>
      </c>
      <c r="G69" s="43" t="s">
        <v>45</v>
      </c>
      <c r="H69" s="37" t="s">
        <v>29</v>
      </c>
      <c r="I69" s="44">
        <f t="shared" si="1"/>
        <v>0</v>
      </c>
    </row>
    <row r="70" spans="1:9">
      <c r="A70" s="10">
        <v>110</v>
      </c>
      <c r="B70" s="30"/>
      <c r="C70" s="93"/>
      <c r="D70" s="48" t="s">
        <v>72</v>
      </c>
      <c r="E70" s="41"/>
      <c r="F70" s="40"/>
      <c r="G70" s="43" t="s">
        <v>55</v>
      </c>
      <c r="H70" s="37" t="s">
        <v>29</v>
      </c>
      <c r="I70" s="44">
        <f t="shared" si="1"/>
        <v>0</v>
      </c>
    </row>
    <row r="71" spans="1:9">
      <c r="A71" s="10">
        <v>111</v>
      </c>
      <c r="B71" s="30"/>
      <c r="C71" s="93"/>
      <c r="D71" s="48" t="s">
        <v>73</v>
      </c>
      <c r="E71" s="76"/>
      <c r="F71" s="40"/>
      <c r="G71" s="43"/>
      <c r="H71" s="37" t="s">
        <v>34</v>
      </c>
      <c r="I71" s="44" t="str">
        <f t="shared" ref="I71:I102" si="2">IF(H71&lt;&gt;"x","",IF(ISNA(VLOOKUP(E71,StatusValue,3,FALSE)),0,VLOOKUP(E71,StatusValue,3,FALSE)))</f>
        <v/>
      </c>
    </row>
    <row r="72" spans="1:9">
      <c r="A72" s="10">
        <v>112</v>
      </c>
      <c r="B72" s="30"/>
      <c r="C72" s="93"/>
      <c r="D72" s="50" t="s">
        <v>79</v>
      </c>
      <c r="E72" s="41" t="s">
        <v>32</v>
      </c>
      <c r="F72" s="40"/>
      <c r="G72" s="43" t="s">
        <v>55</v>
      </c>
      <c r="H72" s="37" t="s">
        <v>29</v>
      </c>
      <c r="I72" s="44">
        <f t="shared" si="2"/>
        <v>0</v>
      </c>
    </row>
    <row r="73" spans="1:9">
      <c r="A73" s="10">
        <v>123</v>
      </c>
      <c r="B73" s="30"/>
      <c r="C73" s="93"/>
      <c r="D73" s="54" t="s">
        <v>81</v>
      </c>
      <c r="E73" s="75" t="s">
        <v>17</v>
      </c>
      <c r="F73" s="45" t="s">
        <v>96</v>
      </c>
      <c r="G73" s="43"/>
      <c r="H73" s="37" t="s">
        <v>15</v>
      </c>
      <c r="I73" s="44">
        <f t="shared" si="2"/>
        <v>1</v>
      </c>
    </row>
    <row r="74" spans="1:9">
      <c r="A74" s="10">
        <v>124</v>
      </c>
      <c r="B74" s="30"/>
      <c r="C74" s="93"/>
      <c r="D74" s="50" t="s">
        <v>83</v>
      </c>
      <c r="E74" s="76" t="s">
        <v>32</v>
      </c>
      <c r="F74" s="40"/>
      <c r="G74" s="43"/>
      <c r="H74" s="37" t="s">
        <v>34</v>
      </c>
      <c r="I74" s="44" t="str">
        <f t="shared" si="2"/>
        <v/>
      </c>
    </row>
    <row r="75" spans="1:9" ht="30">
      <c r="A75" s="10">
        <v>125</v>
      </c>
      <c r="B75" s="30"/>
      <c r="C75" s="93"/>
      <c r="D75" s="54" t="s">
        <v>152</v>
      </c>
      <c r="E75" s="41" t="s">
        <v>38</v>
      </c>
      <c r="F75" s="40" t="s">
        <v>153</v>
      </c>
      <c r="G75" s="43"/>
      <c r="H75" s="37" t="s">
        <v>15</v>
      </c>
      <c r="I75" s="44">
        <f t="shared" si="2"/>
        <v>1</v>
      </c>
    </row>
    <row r="76" spans="1:9">
      <c r="A76" s="10">
        <v>126</v>
      </c>
      <c r="B76" s="30"/>
      <c r="C76" s="93"/>
      <c r="D76" s="54" t="s">
        <v>154</v>
      </c>
      <c r="E76" s="41"/>
      <c r="F76" s="40"/>
      <c r="G76" s="43" t="s">
        <v>155</v>
      </c>
      <c r="H76" s="37" t="s">
        <v>29</v>
      </c>
      <c r="I76" s="44">
        <f t="shared" si="2"/>
        <v>0</v>
      </c>
    </row>
    <row r="77" spans="1:9">
      <c r="A77" s="10">
        <v>127</v>
      </c>
      <c r="B77" s="30"/>
      <c r="C77" s="93"/>
      <c r="D77" s="50" t="s">
        <v>156</v>
      </c>
      <c r="E77" s="41" t="s">
        <v>38</v>
      </c>
      <c r="F77" s="40" t="s">
        <v>157</v>
      </c>
      <c r="G77" s="43"/>
      <c r="H77" s="37" t="s">
        <v>29</v>
      </c>
      <c r="I77" s="44">
        <f t="shared" si="2"/>
        <v>1</v>
      </c>
    </row>
    <row r="78" spans="1:9">
      <c r="A78" s="10">
        <v>128</v>
      </c>
      <c r="B78" s="30"/>
      <c r="C78" s="93"/>
      <c r="D78" s="50" t="s">
        <v>92</v>
      </c>
      <c r="E78" s="41" t="s">
        <v>17</v>
      </c>
      <c r="F78" s="40" t="s">
        <v>158</v>
      </c>
      <c r="G78" s="43"/>
      <c r="H78" s="37" t="s">
        <v>15</v>
      </c>
      <c r="I78" s="44">
        <f t="shared" si="2"/>
        <v>1</v>
      </c>
    </row>
    <row r="79" spans="1:9">
      <c r="A79" s="10">
        <v>129</v>
      </c>
      <c r="B79" s="30"/>
      <c r="C79" s="93"/>
      <c r="D79" s="50" t="s">
        <v>159</v>
      </c>
      <c r="E79" s="41" t="s">
        <v>17</v>
      </c>
      <c r="F79" s="40" t="s">
        <v>160</v>
      </c>
      <c r="G79" s="43"/>
      <c r="H79" s="37" t="s">
        <v>15</v>
      </c>
      <c r="I79" s="44">
        <f t="shared" si="2"/>
        <v>1</v>
      </c>
    </row>
    <row r="80" spans="1:9">
      <c r="A80" s="10">
        <v>130</v>
      </c>
      <c r="B80" s="30"/>
      <c r="C80" s="93"/>
      <c r="D80" s="50" t="s">
        <v>93</v>
      </c>
      <c r="E80" s="41" t="s">
        <v>17</v>
      </c>
      <c r="F80" s="45" t="s">
        <v>161</v>
      </c>
      <c r="G80" s="43"/>
      <c r="H80" s="37" t="s">
        <v>15</v>
      </c>
      <c r="I80" s="44">
        <f t="shared" si="2"/>
        <v>1</v>
      </c>
    </row>
    <row r="81" spans="1:17">
      <c r="A81" s="10">
        <v>131</v>
      </c>
      <c r="B81" s="30"/>
      <c r="C81" s="93"/>
      <c r="D81" s="50" t="s">
        <v>162</v>
      </c>
      <c r="E81" s="76"/>
      <c r="F81" s="40"/>
      <c r="G81" s="43"/>
      <c r="H81" s="37" t="s">
        <v>34</v>
      </c>
      <c r="I81" s="44" t="str">
        <f t="shared" si="2"/>
        <v/>
      </c>
    </row>
    <row r="82" spans="1:17">
      <c r="A82" s="10">
        <v>132</v>
      </c>
      <c r="B82" s="30"/>
      <c r="C82" s="93"/>
      <c r="D82" s="54" t="s">
        <v>163</v>
      </c>
      <c r="E82" s="41" t="s">
        <v>38</v>
      </c>
      <c r="F82" s="40"/>
      <c r="G82" s="43"/>
      <c r="H82" s="37" t="s">
        <v>29</v>
      </c>
      <c r="I82" s="44">
        <f t="shared" si="2"/>
        <v>1</v>
      </c>
    </row>
    <row r="83" spans="1:17" ht="60">
      <c r="A83" s="10">
        <v>133</v>
      </c>
      <c r="B83" s="30"/>
      <c r="C83" s="93"/>
      <c r="D83" s="54" t="s">
        <v>164</v>
      </c>
      <c r="E83" s="41" t="s">
        <v>38</v>
      </c>
      <c r="F83" s="40" t="s">
        <v>165</v>
      </c>
      <c r="G83" s="43"/>
      <c r="H83" s="37" t="s">
        <v>15</v>
      </c>
      <c r="I83" s="44">
        <f t="shared" si="2"/>
        <v>1</v>
      </c>
    </row>
    <row r="84" spans="1:17" ht="75">
      <c r="A84" s="10">
        <v>134</v>
      </c>
      <c r="B84" s="30"/>
      <c r="C84" s="93"/>
      <c r="D84" s="54" t="s">
        <v>166</v>
      </c>
      <c r="E84" s="41" t="s">
        <v>38</v>
      </c>
      <c r="F84" s="40" t="s">
        <v>167</v>
      </c>
      <c r="G84" s="43"/>
      <c r="H84" s="37" t="s">
        <v>15</v>
      </c>
      <c r="I84" s="44">
        <f t="shared" si="2"/>
        <v>1</v>
      </c>
    </row>
    <row r="85" spans="1:17">
      <c r="A85" s="10">
        <v>137</v>
      </c>
      <c r="B85" s="30"/>
      <c r="C85" s="93"/>
      <c r="D85" s="50" t="s">
        <v>168</v>
      </c>
      <c r="E85" s="41" t="s">
        <v>30</v>
      </c>
      <c r="F85" s="40"/>
      <c r="G85" s="43"/>
      <c r="H85" s="37" t="s">
        <v>29</v>
      </c>
      <c r="I85" s="44">
        <f t="shared" si="2"/>
        <v>0.75</v>
      </c>
    </row>
    <row r="86" spans="1:17">
      <c r="A86" s="10">
        <v>142</v>
      </c>
      <c r="B86" s="30"/>
      <c r="C86" s="93"/>
      <c r="D86" s="50" t="s">
        <v>169</v>
      </c>
      <c r="E86" s="41" t="s">
        <v>23</v>
      </c>
      <c r="F86" s="40" t="s">
        <v>170</v>
      </c>
      <c r="G86" s="43" t="s">
        <v>171</v>
      </c>
      <c r="H86" s="37" t="s">
        <v>29</v>
      </c>
      <c r="I86" s="44">
        <f t="shared" si="2"/>
        <v>0.5</v>
      </c>
    </row>
    <row r="87" spans="1:17">
      <c r="A87" s="10">
        <v>143</v>
      </c>
      <c r="B87" s="30"/>
      <c r="C87" s="93"/>
      <c r="D87" s="50" t="s">
        <v>101</v>
      </c>
      <c r="E87" s="76"/>
      <c r="F87" s="40"/>
      <c r="G87" s="43"/>
      <c r="H87" s="37" t="s">
        <v>34</v>
      </c>
      <c r="I87" s="44" t="str">
        <f t="shared" si="2"/>
        <v/>
      </c>
    </row>
    <row r="88" spans="1:17" ht="135">
      <c r="A88" s="10">
        <v>144</v>
      </c>
      <c r="B88" s="30"/>
      <c r="C88" s="93"/>
      <c r="D88" s="54" t="s">
        <v>102</v>
      </c>
      <c r="E88" s="41" t="s">
        <v>30</v>
      </c>
      <c r="F88" s="40" t="s">
        <v>172</v>
      </c>
      <c r="G88" s="43" t="s">
        <v>104</v>
      </c>
      <c r="H88" s="83" t="s">
        <v>64</v>
      </c>
      <c r="I88" s="44" t="str">
        <f t="shared" si="2"/>
        <v/>
      </c>
    </row>
    <row r="89" spans="1:17" s="64" customFormat="1">
      <c r="A89" s="63">
        <v>145</v>
      </c>
      <c r="B89" s="30"/>
      <c r="C89" s="93"/>
      <c r="D89" s="106" t="s">
        <v>173</v>
      </c>
      <c r="E89" s="73"/>
      <c r="F89" s="107" t="s">
        <v>174</v>
      </c>
      <c r="G89" s="69"/>
      <c r="H89" s="70"/>
      <c r="I89" s="71" t="str">
        <f t="shared" si="2"/>
        <v/>
      </c>
      <c r="K89"/>
      <c r="L89"/>
      <c r="M89"/>
      <c r="O89"/>
      <c r="P89"/>
      <c r="Q89"/>
    </row>
    <row r="90" spans="1:17">
      <c r="A90" s="10">
        <v>154</v>
      </c>
      <c r="B90" s="30"/>
      <c r="C90" s="93"/>
      <c r="D90" s="54" t="s">
        <v>175</v>
      </c>
      <c r="E90" s="41" t="s">
        <v>18</v>
      </c>
      <c r="F90" s="45" t="s">
        <v>176</v>
      </c>
      <c r="G90" s="43" t="s">
        <v>55</v>
      </c>
      <c r="H90" s="37" t="s">
        <v>15</v>
      </c>
      <c r="I90" s="44">
        <f t="shared" si="2"/>
        <v>0.25</v>
      </c>
    </row>
    <row r="91" spans="1:17">
      <c r="A91" s="10">
        <v>156</v>
      </c>
      <c r="B91" s="30"/>
      <c r="C91" s="93"/>
      <c r="D91" s="74" t="s">
        <v>109</v>
      </c>
      <c r="E91" s="87" t="s">
        <v>17</v>
      </c>
      <c r="F91" s="79" t="s">
        <v>110</v>
      </c>
      <c r="G91" s="43" t="s">
        <v>55</v>
      </c>
      <c r="H91" s="37" t="s">
        <v>15</v>
      </c>
      <c r="I91" s="44">
        <f t="shared" si="2"/>
        <v>1</v>
      </c>
      <c r="O91" s="64"/>
      <c r="P91" s="64"/>
      <c r="Q91" s="64"/>
    </row>
    <row r="92" spans="1:17">
      <c r="A92" s="10">
        <v>157</v>
      </c>
      <c r="B92" s="30"/>
      <c r="C92" s="93"/>
      <c r="D92" s="48" t="s">
        <v>111</v>
      </c>
      <c r="E92" s="76"/>
      <c r="F92" s="40"/>
      <c r="G92" s="43" t="s">
        <v>55</v>
      </c>
      <c r="H92" s="37" t="s">
        <v>34</v>
      </c>
      <c r="I92" s="44" t="str">
        <f t="shared" si="2"/>
        <v/>
      </c>
      <c r="M92" s="64"/>
    </row>
    <row r="93" spans="1:17">
      <c r="A93" s="10">
        <v>158</v>
      </c>
      <c r="B93" s="30"/>
      <c r="C93" s="93"/>
      <c r="D93" s="50" t="s">
        <v>112</v>
      </c>
      <c r="E93" s="41"/>
      <c r="F93" s="40"/>
      <c r="G93" s="43" t="s">
        <v>177</v>
      </c>
      <c r="H93" s="37" t="s">
        <v>29</v>
      </c>
      <c r="I93" s="44">
        <f t="shared" si="2"/>
        <v>0</v>
      </c>
      <c r="K93" s="64"/>
      <c r="L93" s="64"/>
    </row>
    <row r="94" spans="1:17">
      <c r="A94" s="10">
        <v>159</v>
      </c>
      <c r="B94" s="30"/>
      <c r="C94" s="93"/>
      <c r="D94" s="50" t="s">
        <v>114</v>
      </c>
      <c r="E94" s="41"/>
      <c r="F94" s="40"/>
      <c r="G94" s="43" t="s">
        <v>177</v>
      </c>
      <c r="H94" s="37" t="s">
        <v>29</v>
      </c>
      <c r="I94" s="44">
        <f t="shared" si="2"/>
        <v>0</v>
      </c>
    </row>
    <row r="95" spans="1:17">
      <c r="A95" s="10">
        <v>160</v>
      </c>
      <c r="B95" s="30"/>
      <c r="C95" s="93"/>
      <c r="D95" s="50" t="s">
        <v>115</v>
      </c>
      <c r="E95" s="41"/>
      <c r="F95" s="40"/>
      <c r="G95" s="43" t="s">
        <v>177</v>
      </c>
      <c r="H95" s="37" t="s">
        <v>29</v>
      </c>
      <c r="I95" s="44">
        <f t="shared" si="2"/>
        <v>0</v>
      </c>
    </row>
    <row r="96" spans="1:17">
      <c r="A96" s="10"/>
      <c r="B96" s="30"/>
      <c r="C96" s="93"/>
      <c r="D96" s="48" t="s">
        <v>116</v>
      </c>
      <c r="E96" s="76"/>
      <c r="F96" s="40"/>
      <c r="G96" s="43"/>
      <c r="H96" s="37" t="s">
        <v>178</v>
      </c>
      <c r="I96" s="44" t="str">
        <f t="shared" si="2"/>
        <v/>
      </c>
    </row>
    <row r="97" spans="1:9" ht="165">
      <c r="A97" s="10">
        <v>162</v>
      </c>
      <c r="B97" s="30"/>
      <c r="C97" s="93"/>
      <c r="D97" s="82" t="s">
        <v>179</v>
      </c>
      <c r="E97" s="78" t="s">
        <v>17</v>
      </c>
      <c r="F97" s="108" t="s">
        <v>180</v>
      </c>
      <c r="G97" s="80"/>
      <c r="H97" s="60" t="s">
        <v>15</v>
      </c>
      <c r="I97" s="61">
        <f t="shared" si="2"/>
        <v>1</v>
      </c>
    </row>
    <row r="98" spans="1:9">
      <c r="A98" s="10">
        <v>163</v>
      </c>
      <c r="B98" s="30"/>
      <c r="C98" s="93"/>
      <c r="D98" s="50" t="s">
        <v>119</v>
      </c>
      <c r="E98" s="41" t="s">
        <v>17</v>
      </c>
      <c r="F98" s="40" t="s">
        <v>181</v>
      </c>
      <c r="G98" s="43"/>
      <c r="H98" s="37" t="s">
        <v>15</v>
      </c>
      <c r="I98" s="44">
        <f t="shared" si="2"/>
        <v>1</v>
      </c>
    </row>
    <row r="99" spans="1:9" ht="18.75" thickBot="1">
      <c r="A99" s="10">
        <v>164</v>
      </c>
      <c r="B99" s="30" t="s">
        <v>182</v>
      </c>
      <c r="C99" s="109"/>
      <c r="D99" s="94" t="s">
        <v>182</v>
      </c>
      <c r="E99" s="95"/>
      <c r="F99" s="96"/>
      <c r="G99" s="97"/>
      <c r="H99" s="98" t="s">
        <v>34</v>
      </c>
      <c r="I99" s="99" t="str">
        <f t="shared" si="2"/>
        <v/>
      </c>
    </row>
    <row r="100" spans="1:9" ht="15.75" thickTop="1">
      <c r="A100" s="10">
        <v>166</v>
      </c>
      <c r="B100" s="30"/>
      <c r="C100" s="110"/>
      <c r="D100" s="111" t="s">
        <v>183</v>
      </c>
      <c r="E100" s="112"/>
      <c r="F100" s="113"/>
      <c r="G100" s="34"/>
      <c r="H100" s="35" t="s">
        <v>34</v>
      </c>
      <c r="I100" s="36" t="str">
        <f t="shared" si="2"/>
        <v/>
      </c>
    </row>
    <row r="101" spans="1:9">
      <c r="A101" s="10">
        <v>167</v>
      </c>
      <c r="B101" s="30"/>
      <c r="C101" s="110"/>
      <c r="D101" s="114" t="s">
        <v>142</v>
      </c>
      <c r="E101" s="41" t="s">
        <v>30</v>
      </c>
      <c r="F101" s="42"/>
      <c r="G101" s="43" t="s">
        <v>184</v>
      </c>
      <c r="H101" s="37" t="s">
        <v>15</v>
      </c>
      <c r="I101" s="44">
        <f t="shared" si="2"/>
        <v>0.75</v>
      </c>
    </row>
    <row r="102" spans="1:9">
      <c r="A102" s="10">
        <v>168</v>
      </c>
      <c r="B102" s="30"/>
      <c r="C102" s="110"/>
      <c r="D102" s="114" t="s">
        <v>185</v>
      </c>
      <c r="E102" s="41" t="s">
        <v>30</v>
      </c>
      <c r="F102" s="42"/>
      <c r="G102" s="43" t="s">
        <v>184</v>
      </c>
      <c r="H102" s="37" t="s">
        <v>15</v>
      </c>
      <c r="I102" s="44">
        <f t="shared" si="2"/>
        <v>0.75</v>
      </c>
    </row>
    <row r="103" spans="1:9">
      <c r="A103" s="10">
        <v>169</v>
      </c>
      <c r="B103" s="30"/>
      <c r="C103" s="110"/>
      <c r="D103" s="114" t="s">
        <v>186</v>
      </c>
      <c r="E103" s="41" t="s">
        <v>17</v>
      </c>
      <c r="F103" s="42"/>
      <c r="G103" s="43"/>
      <c r="H103" s="37" t="s">
        <v>15</v>
      </c>
      <c r="I103" s="44">
        <f t="shared" ref="I103:I134" si="3">IF(H103&lt;&gt;"x","",IF(ISNA(VLOOKUP(E103,StatusValue,3,FALSE)),0,VLOOKUP(E103,StatusValue,3,FALSE)))</f>
        <v>1</v>
      </c>
    </row>
    <row r="104" spans="1:9">
      <c r="A104" s="10">
        <v>170</v>
      </c>
      <c r="B104" s="30"/>
      <c r="C104" s="110"/>
      <c r="D104" s="48" t="s">
        <v>187</v>
      </c>
      <c r="E104" s="76"/>
      <c r="F104" s="40"/>
      <c r="G104" s="43"/>
      <c r="H104" s="37" t="s">
        <v>34</v>
      </c>
      <c r="I104" s="44" t="str">
        <f t="shared" si="3"/>
        <v/>
      </c>
    </row>
    <row r="105" spans="1:9">
      <c r="A105" s="10">
        <v>171</v>
      </c>
      <c r="B105" s="30"/>
      <c r="C105" s="110"/>
      <c r="D105" s="50" t="s">
        <v>188</v>
      </c>
      <c r="E105" s="41" t="s">
        <v>21</v>
      </c>
      <c r="F105" s="40" t="s">
        <v>189</v>
      </c>
      <c r="G105" s="43"/>
      <c r="H105" s="37"/>
      <c r="I105" s="44" t="str">
        <f t="shared" si="3"/>
        <v/>
      </c>
    </row>
    <row r="106" spans="1:9" ht="60">
      <c r="A106" s="10">
        <v>173</v>
      </c>
      <c r="B106" s="30"/>
      <c r="C106" s="20"/>
      <c r="D106" s="50" t="s">
        <v>190</v>
      </c>
      <c r="E106" s="41" t="s">
        <v>17</v>
      </c>
      <c r="F106" s="45" t="s">
        <v>191</v>
      </c>
      <c r="G106" s="43"/>
      <c r="H106" s="37" t="s">
        <v>15</v>
      </c>
      <c r="I106" s="44">
        <f t="shared" si="3"/>
        <v>1</v>
      </c>
    </row>
    <row r="107" spans="1:9" ht="18.75" thickBot="1">
      <c r="A107" s="10">
        <v>174</v>
      </c>
      <c r="B107" s="115" t="s">
        <v>192</v>
      </c>
      <c r="C107" s="31" t="s">
        <v>12</v>
      </c>
      <c r="D107" s="94" t="s">
        <v>193</v>
      </c>
      <c r="E107" s="95"/>
      <c r="F107" s="96"/>
      <c r="G107" s="97"/>
      <c r="H107" s="98" t="s">
        <v>34</v>
      </c>
      <c r="I107" s="99" t="str">
        <f t="shared" si="3"/>
        <v/>
      </c>
    </row>
    <row r="108" spans="1:9" ht="15.75" thickTop="1">
      <c r="A108" s="10">
        <v>175</v>
      </c>
      <c r="B108" s="115"/>
      <c r="C108" s="31"/>
      <c r="D108" s="116" t="s">
        <v>194</v>
      </c>
      <c r="E108" s="117" t="s">
        <v>30</v>
      </c>
      <c r="F108" s="118"/>
      <c r="G108" s="34" t="s">
        <v>104</v>
      </c>
      <c r="H108" s="35"/>
      <c r="I108" s="36" t="str">
        <f t="shared" si="3"/>
        <v/>
      </c>
    </row>
    <row r="109" spans="1:9">
      <c r="A109" s="10">
        <v>176</v>
      </c>
      <c r="B109" s="115"/>
      <c r="C109" s="31"/>
      <c r="D109" s="48" t="s">
        <v>195</v>
      </c>
      <c r="E109" s="76"/>
      <c r="F109" s="40" t="s">
        <v>196</v>
      </c>
      <c r="G109" s="43"/>
      <c r="H109" s="37" t="s">
        <v>34</v>
      </c>
      <c r="I109" s="44" t="str">
        <f t="shared" si="3"/>
        <v/>
      </c>
    </row>
    <row r="110" spans="1:9">
      <c r="A110" s="10">
        <v>177</v>
      </c>
      <c r="B110" s="115"/>
      <c r="C110" s="31"/>
      <c r="D110" s="92" t="s">
        <v>197</v>
      </c>
      <c r="E110" s="41" t="s">
        <v>17</v>
      </c>
      <c r="F110" s="45" t="s">
        <v>198</v>
      </c>
      <c r="G110" s="43"/>
      <c r="H110" s="37" t="s">
        <v>15</v>
      </c>
      <c r="I110" s="44">
        <f t="shared" si="3"/>
        <v>1</v>
      </c>
    </row>
    <row r="111" spans="1:9">
      <c r="A111" s="10">
        <v>178</v>
      </c>
      <c r="B111" s="115"/>
      <c r="C111" s="31"/>
      <c r="D111" s="92" t="s">
        <v>199</v>
      </c>
      <c r="E111" s="41" t="s">
        <v>17</v>
      </c>
      <c r="F111" s="40"/>
      <c r="G111" s="43"/>
      <c r="H111" s="37" t="s">
        <v>15</v>
      </c>
      <c r="I111" s="44">
        <f t="shared" si="3"/>
        <v>1</v>
      </c>
    </row>
    <row r="112" spans="1:9">
      <c r="A112" s="10">
        <v>179</v>
      </c>
      <c r="B112" s="115"/>
      <c r="C112" s="31"/>
      <c r="D112" s="48" t="s">
        <v>200</v>
      </c>
      <c r="E112" s="76"/>
      <c r="F112" s="40"/>
      <c r="G112" s="43"/>
      <c r="H112" s="37" t="s">
        <v>34</v>
      </c>
      <c r="I112" s="44" t="str">
        <f t="shared" si="3"/>
        <v/>
      </c>
    </row>
    <row r="113" spans="1:9">
      <c r="A113" s="10">
        <v>180</v>
      </c>
      <c r="B113" s="115"/>
      <c r="C113" s="31"/>
      <c r="D113" s="50" t="s">
        <v>201</v>
      </c>
      <c r="E113" s="41" t="s">
        <v>17</v>
      </c>
      <c r="F113" s="45" t="s">
        <v>202</v>
      </c>
      <c r="G113" s="43"/>
      <c r="H113" s="37" t="s">
        <v>15</v>
      </c>
      <c r="I113" s="44">
        <f t="shared" si="3"/>
        <v>1</v>
      </c>
    </row>
    <row r="114" spans="1:9">
      <c r="A114" s="10">
        <v>181</v>
      </c>
      <c r="B114" s="115"/>
      <c r="C114" s="31"/>
      <c r="D114" s="50" t="s">
        <v>203</v>
      </c>
      <c r="E114" s="41" t="s">
        <v>17</v>
      </c>
      <c r="F114" s="40"/>
      <c r="G114" s="43"/>
      <c r="H114" s="37" t="s">
        <v>15</v>
      </c>
      <c r="I114" s="44">
        <f t="shared" si="3"/>
        <v>1</v>
      </c>
    </row>
    <row r="115" spans="1:9">
      <c r="A115" s="10">
        <v>182</v>
      </c>
      <c r="B115" s="115"/>
      <c r="C115" s="31"/>
      <c r="D115" s="50" t="s">
        <v>204</v>
      </c>
      <c r="E115" s="41" t="s">
        <v>17</v>
      </c>
      <c r="F115" s="45" t="s">
        <v>205</v>
      </c>
      <c r="G115" s="43"/>
      <c r="H115" s="37" t="s">
        <v>15</v>
      </c>
      <c r="I115" s="44">
        <f t="shared" si="3"/>
        <v>1</v>
      </c>
    </row>
    <row r="116" spans="1:9">
      <c r="A116" s="10">
        <v>183</v>
      </c>
      <c r="B116" s="115"/>
      <c r="C116" s="31"/>
      <c r="D116" s="48" t="s">
        <v>206</v>
      </c>
      <c r="E116" s="76"/>
      <c r="F116" s="40"/>
      <c r="G116" s="43"/>
      <c r="H116" s="37" t="s">
        <v>34</v>
      </c>
      <c r="I116" s="44" t="str">
        <f t="shared" si="3"/>
        <v/>
      </c>
    </row>
    <row r="117" spans="1:9">
      <c r="A117" s="10">
        <v>184</v>
      </c>
      <c r="B117" s="115"/>
      <c r="C117" s="31"/>
      <c r="D117" s="50" t="s">
        <v>207</v>
      </c>
      <c r="E117" s="41" t="s">
        <v>30</v>
      </c>
      <c r="F117" s="40" t="s">
        <v>208</v>
      </c>
      <c r="G117" s="43"/>
      <c r="H117" s="37" t="s">
        <v>15</v>
      </c>
      <c r="I117" s="44">
        <f t="shared" si="3"/>
        <v>0.75</v>
      </c>
    </row>
    <row r="118" spans="1:9">
      <c r="A118" s="10">
        <v>185</v>
      </c>
      <c r="B118" s="115"/>
      <c r="C118" s="31"/>
      <c r="D118" s="50" t="s">
        <v>209</v>
      </c>
      <c r="E118" s="41" t="s">
        <v>17</v>
      </c>
      <c r="F118" s="40"/>
      <c r="G118" s="43"/>
      <c r="H118" s="37" t="s">
        <v>15</v>
      </c>
      <c r="I118" s="44">
        <f t="shared" si="3"/>
        <v>1</v>
      </c>
    </row>
    <row r="119" spans="1:9">
      <c r="A119" s="10">
        <v>186</v>
      </c>
      <c r="B119" s="115"/>
      <c r="C119" s="31"/>
      <c r="D119" s="50" t="s">
        <v>210</v>
      </c>
      <c r="E119" s="41"/>
      <c r="F119" s="40" t="s">
        <v>211</v>
      </c>
      <c r="G119" s="43" t="s">
        <v>212</v>
      </c>
      <c r="H119" s="37" t="s">
        <v>29</v>
      </c>
      <c r="I119" s="44">
        <f t="shared" si="3"/>
        <v>0</v>
      </c>
    </row>
    <row r="120" spans="1:9" ht="30">
      <c r="A120" s="10">
        <v>187</v>
      </c>
      <c r="B120" s="115"/>
      <c r="C120" s="31"/>
      <c r="D120" s="50" t="s">
        <v>213</v>
      </c>
      <c r="E120" s="41" t="s">
        <v>21</v>
      </c>
      <c r="F120" s="40" t="s">
        <v>214</v>
      </c>
      <c r="G120" s="43"/>
      <c r="H120" s="37" t="s">
        <v>29</v>
      </c>
      <c r="I120" s="44">
        <f t="shared" si="3"/>
        <v>0</v>
      </c>
    </row>
    <row r="121" spans="1:9">
      <c r="A121" s="10">
        <v>189</v>
      </c>
      <c r="B121" s="115"/>
      <c r="C121" s="31"/>
      <c r="D121" s="48" t="s">
        <v>215</v>
      </c>
      <c r="E121" s="76"/>
      <c r="F121" s="40"/>
      <c r="G121" s="43"/>
      <c r="H121" s="37" t="s">
        <v>34</v>
      </c>
      <c r="I121" s="44" t="str">
        <f t="shared" si="3"/>
        <v/>
      </c>
    </row>
    <row r="122" spans="1:9">
      <c r="A122" s="10">
        <v>190</v>
      </c>
      <c r="B122" s="115"/>
      <c r="C122" s="31"/>
      <c r="D122" s="92" t="s">
        <v>216</v>
      </c>
      <c r="E122" s="41" t="s">
        <v>17</v>
      </c>
      <c r="F122" s="40" t="s">
        <v>217</v>
      </c>
      <c r="G122" s="43"/>
      <c r="H122" s="37" t="s">
        <v>15</v>
      </c>
      <c r="I122" s="44">
        <f t="shared" si="3"/>
        <v>1</v>
      </c>
    </row>
    <row r="123" spans="1:9" ht="30">
      <c r="A123" s="10">
        <v>191</v>
      </c>
      <c r="B123" s="115"/>
      <c r="C123" s="31"/>
      <c r="D123" s="92" t="s">
        <v>218</v>
      </c>
      <c r="E123" s="41" t="s">
        <v>17</v>
      </c>
      <c r="F123" s="40" t="s">
        <v>219</v>
      </c>
      <c r="G123" s="43" t="s">
        <v>104</v>
      </c>
      <c r="H123" s="37" t="s">
        <v>15</v>
      </c>
      <c r="I123" s="44">
        <f t="shared" si="3"/>
        <v>1</v>
      </c>
    </row>
    <row r="124" spans="1:9">
      <c r="A124" s="10">
        <v>193</v>
      </c>
      <c r="B124" s="115"/>
      <c r="C124" s="31"/>
      <c r="D124" s="92" t="s">
        <v>220</v>
      </c>
      <c r="E124" s="41" t="s">
        <v>17</v>
      </c>
      <c r="F124" s="40" t="s">
        <v>221</v>
      </c>
      <c r="G124" s="43"/>
      <c r="H124" s="37" t="s">
        <v>15</v>
      </c>
      <c r="I124" s="44">
        <f t="shared" si="3"/>
        <v>1</v>
      </c>
    </row>
    <row r="125" spans="1:9">
      <c r="A125" s="10">
        <v>194</v>
      </c>
      <c r="B125" s="115"/>
      <c r="C125" s="31"/>
      <c r="D125" s="92" t="s">
        <v>222</v>
      </c>
      <c r="E125" s="41" t="s">
        <v>17</v>
      </c>
      <c r="F125" s="40" t="s">
        <v>223</v>
      </c>
      <c r="G125" s="43"/>
      <c r="H125" s="37" t="s">
        <v>15</v>
      </c>
      <c r="I125" s="44">
        <f t="shared" si="3"/>
        <v>1</v>
      </c>
    </row>
    <row r="126" spans="1:9">
      <c r="A126" s="10">
        <v>195</v>
      </c>
      <c r="B126" s="115"/>
      <c r="C126" s="31"/>
      <c r="D126" s="48" t="s">
        <v>224</v>
      </c>
      <c r="E126" s="76"/>
      <c r="F126" s="40"/>
      <c r="G126" s="43"/>
      <c r="H126" s="37" t="s">
        <v>34</v>
      </c>
      <c r="I126" s="44" t="str">
        <f t="shared" si="3"/>
        <v/>
      </c>
    </row>
    <row r="127" spans="1:9">
      <c r="A127" s="10">
        <v>196</v>
      </c>
      <c r="B127" s="115"/>
      <c r="C127" s="31"/>
      <c r="D127" s="92" t="s">
        <v>225</v>
      </c>
      <c r="E127" s="41" t="s">
        <v>17</v>
      </c>
      <c r="F127" s="40" t="s">
        <v>226</v>
      </c>
      <c r="G127" s="43"/>
      <c r="H127" s="37" t="s">
        <v>15</v>
      </c>
      <c r="I127" s="44">
        <f t="shared" si="3"/>
        <v>1</v>
      </c>
    </row>
    <row r="128" spans="1:9">
      <c r="A128" s="10">
        <v>197</v>
      </c>
      <c r="B128" s="115"/>
      <c r="C128" s="31"/>
      <c r="D128" s="48" t="s">
        <v>227</v>
      </c>
      <c r="E128" s="76"/>
      <c r="F128" s="40"/>
      <c r="G128" s="43"/>
      <c r="H128" s="37" t="s">
        <v>34</v>
      </c>
      <c r="I128" s="44" t="str">
        <f t="shared" si="3"/>
        <v/>
      </c>
    </row>
    <row r="129" spans="1:9" ht="45">
      <c r="A129" s="10">
        <v>198</v>
      </c>
      <c r="B129" s="115"/>
      <c r="C129" s="31"/>
      <c r="D129" s="92" t="s">
        <v>228</v>
      </c>
      <c r="E129" s="41" t="s">
        <v>17</v>
      </c>
      <c r="F129" s="40" t="s">
        <v>229</v>
      </c>
      <c r="G129" s="43"/>
      <c r="H129" s="37" t="s">
        <v>15</v>
      </c>
      <c r="I129" s="44">
        <f t="shared" si="3"/>
        <v>1</v>
      </c>
    </row>
    <row r="130" spans="1:9">
      <c r="A130" s="10">
        <v>201</v>
      </c>
      <c r="B130" s="115"/>
      <c r="C130" s="31"/>
      <c r="D130" s="92" t="s">
        <v>230</v>
      </c>
      <c r="E130" s="41" t="s">
        <v>17</v>
      </c>
      <c r="F130" s="40"/>
      <c r="G130" s="43"/>
      <c r="H130" s="37" t="s">
        <v>15</v>
      </c>
      <c r="I130" s="44">
        <f t="shared" si="3"/>
        <v>1</v>
      </c>
    </row>
    <row r="131" spans="1:9">
      <c r="A131" s="10">
        <v>202</v>
      </c>
      <c r="B131" s="115"/>
      <c r="C131" s="31"/>
      <c r="D131" s="40" t="s">
        <v>231</v>
      </c>
      <c r="E131" s="41" t="s">
        <v>17</v>
      </c>
      <c r="F131" s="40"/>
      <c r="G131" s="43"/>
      <c r="H131" s="37" t="s">
        <v>15</v>
      </c>
      <c r="I131" s="44">
        <f t="shared" si="3"/>
        <v>1</v>
      </c>
    </row>
    <row r="132" spans="1:9">
      <c r="A132" s="10">
        <v>203</v>
      </c>
      <c r="B132" s="115"/>
      <c r="C132" s="31"/>
      <c r="D132" s="40" t="s">
        <v>232</v>
      </c>
      <c r="E132" s="41" t="s">
        <v>30</v>
      </c>
      <c r="F132" s="40" t="s">
        <v>233</v>
      </c>
      <c r="G132" s="43"/>
      <c r="H132" s="37" t="s">
        <v>15</v>
      </c>
      <c r="I132" s="44">
        <f t="shared" si="3"/>
        <v>0.75</v>
      </c>
    </row>
    <row r="133" spans="1:9">
      <c r="A133" s="10">
        <v>204</v>
      </c>
      <c r="B133" s="115"/>
      <c r="C133" s="31"/>
      <c r="D133" s="40" t="s">
        <v>234</v>
      </c>
      <c r="E133" s="41" t="s">
        <v>30</v>
      </c>
      <c r="F133" s="40" t="s">
        <v>235</v>
      </c>
      <c r="G133" s="43"/>
      <c r="H133" s="37" t="s">
        <v>15</v>
      </c>
      <c r="I133" s="44">
        <f t="shared" si="3"/>
        <v>0.75</v>
      </c>
    </row>
    <row r="134" spans="1:9" ht="18.75" thickBot="1">
      <c r="A134" s="10">
        <v>205</v>
      </c>
      <c r="B134" s="115"/>
      <c r="C134" s="31" t="s">
        <v>135</v>
      </c>
      <c r="D134" s="94" t="s">
        <v>236</v>
      </c>
      <c r="E134" s="95"/>
      <c r="F134" s="96"/>
      <c r="G134" s="97"/>
      <c r="H134" s="98" t="s">
        <v>34</v>
      </c>
      <c r="I134" s="99" t="str">
        <f t="shared" si="3"/>
        <v/>
      </c>
    </row>
    <row r="135" spans="1:9" ht="15.75" thickTop="1">
      <c r="A135" s="10">
        <v>207</v>
      </c>
      <c r="B135" s="115"/>
      <c r="C135" s="31"/>
      <c r="D135" s="118" t="s">
        <v>237</v>
      </c>
      <c r="E135" s="112"/>
      <c r="F135" s="32"/>
      <c r="G135" s="34"/>
      <c r="H135" s="35" t="s">
        <v>34</v>
      </c>
      <c r="I135" s="36" t="str">
        <f t="shared" ref="I135:I166" si="4">IF(H135&lt;&gt;"x","",IF(ISNA(VLOOKUP(E135,StatusValue,3,FALSE)),0,VLOOKUP(E135,StatusValue,3,FALSE)))</f>
        <v/>
      </c>
    </row>
    <row r="136" spans="1:9">
      <c r="A136" s="10">
        <v>208</v>
      </c>
      <c r="B136" s="115"/>
      <c r="C136" s="31"/>
      <c r="D136" s="92" t="s">
        <v>238</v>
      </c>
      <c r="E136" s="41" t="s">
        <v>38</v>
      </c>
      <c r="F136" s="101"/>
      <c r="G136" s="43"/>
      <c r="H136" s="37" t="s">
        <v>29</v>
      </c>
      <c r="I136" s="44">
        <f t="shared" si="4"/>
        <v>1</v>
      </c>
    </row>
    <row r="137" spans="1:9">
      <c r="A137" s="10">
        <v>209</v>
      </c>
      <c r="B137" s="115"/>
      <c r="C137" s="31"/>
      <c r="D137" s="92" t="s">
        <v>239</v>
      </c>
      <c r="E137" s="41" t="s">
        <v>38</v>
      </c>
      <c r="F137" s="101"/>
      <c r="G137" s="43"/>
      <c r="H137" s="37" t="s">
        <v>29</v>
      </c>
      <c r="I137" s="44">
        <f t="shared" si="4"/>
        <v>1</v>
      </c>
    </row>
    <row r="138" spans="1:9">
      <c r="A138" s="10">
        <v>210</v>
      </c>
      <c r="B138" s="115"/>
      <c r="C138" s="31"/>
      <c r="D138" s="48" t="s">
        <v>240</v>
      </c>
      <c r="E138" s="76"/>
      <c r="F138" s="40"/>
      <c r="G138" s="43"/>
      <c r="H138" s="37" t="s">
        <v>34</v>
      </c>
      <c r="I138" s="44" t="str">
        <f t="shared" si="4"/>
        <v/>
      </c>
    </row>
    <row r="139" spans="1:9">
      <c r="A139" s="10">
        <v>211</v>
      </c>
      <c r="B139" s="115"/>
      <c r="C139" s="31"/>
      <c r="D139" s="92" t="s">
        <v>241</v>
      </c>
      <c r="E139" s="41" t="s">
        <v>17</v>
      </c>
      <c r="F139" s="45" t="s">
        <v>202</v>
      </c>
      <c r="G139" s="43"/>
      <c r="H139" s="37" t="s">
        <v>15</v>
      </c>
      <c r="I139" s="44">
        <f t="shared" si="4"/>
        <v>1</v>
      </c>
    </row>
    <row r="140" spans="1:9">
      <c r="A140" s="10">
        <v>212</v>
      </c>
      <c r="B140" s="115"/>
      <c r="C140" s="31"/>
      <c r="D140" s="54" t="s">
        <v>242</v>
      </c>
      <c r="E140" s="41" t="s">
        <v>17</v>
      </c>
      <c r="F140" s="40"/>
      <c r="G140" s="43"/>
      <c r="H140" s="37" t="s">
        <v>15</v>
      </c>
      <c r="I140" s="44">
        <f t="shared" si="4"/>
        <v>1</v>
      </c>
    </row>
    <row r="141" spans="1:9">
      <c r="A141" s="10">
        <v>213</v>
      </c>
      <c r="B141" s="115"/>
      <c r="C141" s="31"/>
      <c r="D141" s="92" t="s">
        <v>204</v>
      </c>
      <c r="E141" s="41" t="s">
        <v>17</v>
      </c>
      <c r="F141" s="40"/>
      <c r="G141" s="43"/>
      <c r="H141" s="37" t="s">
        <v>15</v>
      </c>
      <c r="I141" s="44">
        <f t="shared" si="4"/>
        <v>1</v>
      </c>
    </row>
    <row r="142" spans="1:9">
      <c r="A142" s="10">
        <v>214</v>
      </c>
      <c r="B142" s="115"/>
      <c r="C142" s="31"/>
      <c r="D142" s="54" t="s">
        <v>243</v>
      </c>
      <c r="E142" s="41" t="s">
        <v>17</v>
      </c>
      <c r="F142" s="40"/>
      <c r="G142" s="43"/>
      <c r="H142" s="37" t="s">
        <v>15</v>
      </c>
      <c r="I142" s="44">
        <f t="shared" si="4"/>
        <v>1</v>
      </c>
    </row>
    <row r="143" spans="1:9">
      <c r="A143" s="10">
        <v>215</v>
      </c>
      <c r="B143" s="115"/>
      <c r="C143" s="31"/>
      <c r="D143" s="92" t="s">
        <v>244</v>
      </c>
      <c r="E143" s="41" t="s">
        <v>30</v>
      </c>
      <c r="F143" s="119" t="s">
        <v>245</v>
      </c>
      <c r="G143" s="43"/>
      <c r="H143" s="37" t="s">
        <v>15</v>
      </c>
      <c r="I143" s="44">
        <f t="shared" si="4"/>
        <v>0.75</v>
      </c>
    </row>
    <row r="144" spans="1:9">
      <c r="A144" s="10">
        <v>216</v>
      </c>
      <c r="B144" s="115"/>
      <c r="C144" s="31"/>
      <c r="D144" s="54" t="s">
        <v>243</v>
      </c>
      <c r="E144" s="41" t="s">
        <v>17</v>
      </c>
      <c r="F144" s="120"/>
      <c r="G144" s="43"/>
      <c r="H144" s="37" t="s">
        <v>29</v>
      </c>
      <c r="I144" s="44">
        <f t="shared" si="4"/>
        <v>1</v>
      </c>
    </row>
    <row r="145" spans="1:17">
      <c r="A145" s="10">
        <v>217</v>
      </c>
      <c r="B145" s="115"/>
      <c r="C145" s="31"/>
      <c r="D145" s="48" t="s">
        <v>246</v>
      </c>
      <c r="E145" s="76"/>
      <c r="F145" s="40"/>
      <c r="G145" s="43"/>
      <c r="H145" s="37" t="s">
        <v>34</v>
      </c>
      <c r="I145" s="44" t="str">
        <f t="shared" si="4"/>
        <v/>
      </c>
    </row>
    <row r="146" spans="1:17" ht="60">
      <c r="A146" s="10">
        <v>218</v>
      </c>
      <c r="B146" s="115"/>
      <c r="C146" s="31"/>
      <c r="D146" s="92" t="s">
        <v>228</v>
      </c>
      <c r="E146" s="41" t="s">
        <v>17</v>
      </c>
      <c r="F146" s="40" t="s">
        <v>247</v>
      </c>
      <c r="G146" s="43"/>
      <c r="H146" s="37" t="s">
        <v>15</v>
      </c>
      <c r="I146" s="44">
        <f t="shared" si="4"/>
        <v>1</v>
      </c>
    </row>
    <row r="147" spans="1:17">
      <c r="A147" s="10">
        <v>222</v>
      </c>
      <c r="B147" s="115"/>
      <c r="C147" s="31"/>
      <c r="D147" s="92" t="s">
        <v>230</v>
      </c>
      <c r="E147" s="121" t="s">
        <v>17</v>
      </c>
      <c r="F147" s="40"/>
      <c r="G147" s="43"/>
      <c r="H147" s="37" t="s">
        <v>15</v>
      </c>
      <c r="I147" s="44">
        <f t="shared" si="4"/>
        <v>1</v>
      </c>
    </row>
    <row r="148" spans="1:17" ht="30">
      <c r="A148" s="10">
        <v>223</v>
      </c>
      <c r="B148" s="115"/>
      <c r="C148" s="31"/>
      <c r="D148" s="40" t="s">
        <v>231</v>
      </c>
      <c r="E148" s="41" t="s">
        <v>17</v>
      </c>
      <c r="F148" s="40" t="s">
        <v>248</v>
      </c>
      <c r="G148" s="43"/>
      <c r="H148" s="37" t="s">
        <v>15</v>
      </c>
      <c r="I148" s="44">
        <f t="shared" si="4"/>
        <v>1</v>
      </c>
    </row>
    <row r="149" spans="1:17">
      <c r="A149" s="10">
        <v>224</v>
      </c>
      <c r="B149" s="115"/>
      <c r="C149" s="31"/>
      <c r="D149" s="40" t="s">
        <v>234</v>
      </c>
      <c r="E149" s="41" t="s">
        <v>17</v>
      </c>
      <c r="F149" s="40"/>
      <c r="G149" s="43"/>
      <c r="H149" s="37" t="s">
        <v>15</v>
      </c>
      <c r="I149" s="44">
        <f t="shared" si="4"/>
        <v>1</v>
      </c>
    </row>
    <row r="150" spans="1:17" ht="45">
      <c r="A150" s="10">
        <v>225</v>
      </c>
      <c r="B150" s="115"/>
      <c r="C150" s="31"/>
      <c r="D150" s="48" t="s">
        <v>249</v>
      </c>
      <c r="E150" s="41" t="s">
        <v>38</v>
      </c>
      <c r="F150" s="45" t="s">
        <v>250</v>
      </c>
      <c r="G150" s="43"/>
      <c r="H150" s="37" t="s">
        <v>15</v>
      </c>
      <c r="I150" s="44">
        <f t="shared" si="4"/>
        <v>1</v>
      </c>
    </row>
    <row r="151" spans="1:17" s="64" customFormat="1">
      <c r="A151" s="63">
        <v>228</v>
      </c>
      <c r="B151" s="115"/>
      <c r="C151" s="31"/>
      <c r="D151" s="92" t="s">
        <v>251</v>
      </c>
      <c r="E151" s="122"/>
      <c r="F151" s="123"/>
      <c r="G151" s="124" t="s">
        <v>252</v>
      </c>
      <c r="H151" s="125"/>
      <c r="I151" s="126" t="str">
        <f t="shared" si="4"/>
        <v/>
      </c>
      <c r="K151"/>
      <c r="L151"/>
      <c r="M151"/>
      <c r="O151"/>
      <c r="P151"/>
      <c r="Q151"/>
    </row>
    <row r="152" spans="1:17" s="127" customFormat="1" ht="18.75" thickBot="1">
      <c r="A152" s="10">
        <v>229</v>
      </c>
      <c r="B152" s="115"/>
      <c r="C152" s="31" t="s">
        <v>253</v>
      </c>
      <c r="D152" s="94" t="s">
        <v>254</v>
      </c>
      <c r="E152" s="95"/>
      <c r="F152" s="96"/>
      <c r="G152" s="97"/>
      <c r="H152" s="98" t="s">
        <v>34</v>
      </c>
      <c r="I152" s="99" t="str">
        <f t="shared" si="4"/>
        <v/>
      </c>
      <c r="K152"/>
      <c r="L152"/>
      <c r="M152"/>
    </row>
    <row r="153" spans="1:17" ht="15.75" thickTop="1">
      <c r="A153" s="10">
        <v>230</v>
      </c>
      <c r="B153" s="115"/>
      <c r="C153" s="31"/>
      <c r="D153" s="32" t="s">
        <v>255</v>
      </c>
      <c r="E153" s="33" t="s">
        <v>17</v>
      </c>
      <c r="F153" s="100" t="s">
        <v>256</v>
      </c>
      <c r="G153" s="34"/>
      <c r="H153" s="35" t="s">
        <v>15</v>
      </c>
      <c r="I153" s="36">
        <f t="shared" si="4"/>
        <v>1</v>
      </c>
      <c r="K153" s="127"/>
      <c r="L153" s="127"/>
      <c r="M153" s="127"/>
      <c r="O153" s="64"/>
      <c r="P153" s="64"/>
      <c r="Q153" s="64"/>
    </row>
    <row r="154" spans="1:17" ht="45">
      <c r="A154" s="10">
        <v>231</v>
      </c>
      <c r="B154" s="115"/>
      <c r="C154" s="31"/>
      <c r="D154" s="40" t="s">
        <v>257</v>
      </c>
      <c r="E154" s="41" t="s">
        <v>17</v>
      </c>
      <c r="F154" s="45" t="s">
        <v>258</v>
      </c>
      <c r="G154" s="43"/>
      <c r="H154" s="37" t="s">
        <v>15</v>
      </c>
      <c r="I154" s="44">
        <f t="shared" si="4"/>
        <v>1</v>
      </c>
      <c r="M154" s="64"/>
    </row>
    <row r="155" spans="1:17" ht="30">
      <c r="A155" s="10">
        <v>234</v>
      </c>
      <c r="B155" s="115"/>
      <c r="C155" s="31"/>
      <c r="D155" s="40" t="s">
        <v>259</v>
      </c>
      <c r="E155" s="41" t="s">
        <v>17</v>
      </c>
      <c r="F155" s="40" t="s">
        <v>260</v>
      </c>
      <c r="G155" s="43"/>
      <c r="H155" s="37" t="s">
        <v>15</v>
      </c>
      <c r="I155" s="44">
        <f t="shared" si="4"/>
        <v>1</v>
      </c>
      <c r="K155" s="64"/>
      <c r="L155" s="64"/>
    </row>
    <row r="156" spans="1:17">
      <c r="A156" s="10">
        <v>235</v>
      </c>
      <c r="B156" s="115"/>
      <c r="C156" s="31"/>
      <c r="D156" s="92" t="s">
        <v>261</v>
      </c>
      <c r="E156" s="41" t="s">
        <v>17</v>
      </c>
      <c r="F156" s="40" t="s">
        <v>262</v>
      </c>
      <c r="G156" s="43"/>
      <c r="H156" s="37" t="s">
        <v>15</v>
      </c>
      <c r="I156" s="44">
        <f t="shared" si="4"/>
        <v>1</v>
      </c>
    </row>
    <row r="157" spans="1:17">
      <c r="A157" s="10">
        <v>236</v>
      </c>
      <c r="B157" s="115"/>
      <c r="C157" s="31"/>
      <c r="D157" s="48" t="s">
        <v>263</v>
      </c>
      <c r="E157" s="76"/>
      <c r="F157" s="40"/>
      <c r="G157" s="43"/>
      <c r="H157" s="37" t="s">
        <v>34</v>
      </c>
      <c r="I157" s="44" t="str">
        <f t="shared" si="4"/>
        <v/>
      </c>
    </row>
    <row r="158" spans="1:17">
      <c r="A158" s="10">
        <v>237</v>
      </c>
      <c r="B158" s="115"/>
      <c r="C158" s="31"/>
      <c r="D158" s="50" t="s">
        <v>264</v>
      </c>
      <c r="E158" s="41" t="s">
        <v>30</v>
      </c>
      <c r="F158" s="40" t="s">
        <v>265</v>
      </c>
      <c r="G158" s="43"/>
      <c r="H158" s="37" t="s">
        <v>15</v>
      </c>
      <c r="I158" s="44">
        <f t="shared" si="4"/>
        <v>0.75</v>
      </c>
    </row>
    <row r="159" spans="1:17" ht="30">
      <c r="A159" s="10">
        <v>238</v>
      </c>
      <c r="B159" s="115"/>
      <c r="C159" s="31"/>
      <c r="D159" s="50" t="s">
        <v>266</v>
      </c>
      <c r="E159" s="41" t="s">
        <v>30</v>
      </c>
      <c r="F159" s="40" t="s">
        <v>267</v>
      </c>
      <c r="G159" s="43"/>
      <c r="H159" s="37" t="s">
        <v>15</v>
      </c>
      <c r="I159" s="44">
        <f t="shared" si="4"/>
        <v>0.75</v>
      </c>
    </row>
    <row r="160" spans="1:17">
      <c r="A160" s="10">
        <v>239</v>
      </c>
      <c r="B160" s="115"/>
      <c r="C160" s="31"/>
      <c r="D160" s="48" t="s">
        <v>268</v>
      </c>
      <c r="E160" s="76"/>
      <c r="F160" s="40"/>
      <c r="G160" s="43"/>
      <c r="H160" s="37" t="s">
        <v>34</v>
      </c>
      <c r="I160" s="44" t="str">
        <f t="shared" si="4"/>
        <v/>
      </c>
    </row>
    <row r="161" spans="1:9">
      <c r="A161" s="10">
        <v>240</v>
      </c>
      <c r="B161" s="115"/>
      <c r="C161" s="31"/>
      <c r="D161" s="50" t="s">
        <v>269</v>
      </c>
      <c r="E161" s="41" t="s">
        <v>30</v>
      </c>
      <c r="F161" s="40" t="s">
        <v>270</v>
      </c>
      <c r="G161" s="43"/>
      <c r="H161" s="37" t="s">
        <v>15</v>
      </c>
      <c r="I161" s="44">
        <f t="shared" si="4"/>
        <v>0.75</v>
      </c>
    </row>
    <row r="162" spans="1:9" ht="18.75" thickBot="1">
      <c r="A162" s="10">
        <v>241</v>
      </c>
      <c r="B162" s="30" t="s">
        <v>271</v>
      </c>
      <c r="C162" s="31"/>
      <c r="D162" s="94" t="s">
        <v>271</v>
      </c>
      <c r="E162" s="95"/>
      <c r="F162" s="96"/>
      <c r="G162" s="97"/>
      <c r="H162" s="98" t="s">
        <v>34</v>
      </c>
      <c r="I162" s="99" t="str">
        <f t="shared" si="4"/>
        <v/>
      </c>
    </row>
    <row r="163" spans="1:9" ht="15.75" thickTop="1">
      <c r="A163" s="10">
        <v>242</v>
      </c>
      <c r="B163" s="30"/>
      <c r="C163" s="31"/>
      <c r="D163" s="32" t="s">
        <v>272</v>
      </c>
      <c r="E163" s="33"/>
      <c r="F163" s="32"/>
      <c r="G163" s="34"/>
      <c r="H163" s="35" t="s">
        <v>29</v>
      </c>
      <c r="I163" s="36">
        <f t="shared" si="4"/>
        <v>0</v>
      </c>
    </row>
    <row r="164" spans="1:9">
      <c r="A164" s="10">
        <v>243</v>
      </c>
      <c r="B164" s="30"/>
      <c r="C164" s="31"/>
      <c r="D164" s="40" t="s">
        <v>273</v>
      </c>
      <c r="E164" s="41"/>
      <c r="F164" s="40"/>
      <c r="G164" s="43" t="s">
        <v>274</v>
      </c>
      <c r="H164" s="37" t="s">
        <v>29</v>
      </c>
      <c r="I164" s="44">
        <f t="shared" si="4"/>
        <v>0</v>
      </c>
    </row>
    <row r="165" spans="1:9" ht="45">
      <c r="A165" s="10">
        <v>244</v>
      </c>
      <c r="B165" s="30"/>
      <c r="C165" s="31"/>
      <c r="D165" s="40" t="s">
        <v>275</v>
      </c>
      <c r="E165" s="41"/>
      <c r="F165" s="40" t="s">
        <v>276</v>
      </c>
      <c r="G165" s="43" t="s">
        <v>277</v>
      </c>
      <c r="H165" s="37" t="s">
        <v>29</v>
      </c>
      <c r="I165" s="44">
        <f t="shared" si="4"/>
        <v>0</v>
      </c>
    </row>
    <row r="166" spans="1:9">
      <c r="A166" s="10">
        <v>247</v>
      </c>
      <c r="B166" s="30"/>
      <c r="C166" s="31"/>
      <c r="D166" s="40" t="s">
        <v>278</v>
      </c>
      <c r="E166" s="76"/>
      <c r="F166" s="40"/>
      <c r="G166" s="43"/>
      <c r="H166" s="37" t="s">
        <v>34</v>
      </c>
      <c r="I166" s="44" t="str">
        <f t="shared" si="4"/>
        <v/>
      </c>
    </row>
    <row r="167" spans="1:9" ht="45">
      <c r="A167" s="10">
        <v>248</v>
      </c>
      <c r="B167" s="30"/>
      <c r="C167" s="31"/>
      <c r="D167" s="50" t="s">
        <v>279</v>
      </c>
      <c r="E167" s="41" t="s">
        <v>17</v>
      </c>
      <c r="F167" s="40" t="s">
        <v>280</v>
      </c>
      <c r="G167" s="43"/>
      <c r="H167" s="37" t="s">
        <v>15</v>
      </c>
      <c r="I167" s="44">
        <f t="shared" ref="I167:I198" si="5">IF(H167&lt;&gt;"x","",IF(ISNA(VLOOKUP(E167,StatusValue,3,FALSE)),0,VLOOKUP(E167,StatusValue,3,FALSE)))</f>
        <v>1</v>
      </c>
    </row>
    <row r="168" spans="1:9">
      <c r="A168" s="10">
        <v>251</v>
      </c>
      <c r="B168" s="30"/>
      <c r="C168" s="31"/>
      <c r="D168" s="128" t="s">
        <v>281</v>
      </c>
      <c r="E168" s="103"/>
      <c r="F168" s="128" t="s">
        <v>282</v>
      </c>
      <c r="G168" s="43" t="s">
        <v>104</v>
      </c>
      <c r="H168" s="37" t="s">
        <v>29</v>
      </c>
      <c r="I168" s="44">
        <f t="shared" si="5"/>
        <v>0</v>
      </c>
    </row>
    <row r="169" spans="1:9">
      <c r="A169" s="10">
        <v>252</v>
      </c>
      <c r="B169" s="30"/>
      <c r="C169" s="31"/>
      <c r="D169" s="48" t="s">
        <v>283</v>
      </c>
      <c r="E169" s="76"/>
      <c r="F169" s="40"/>
      <c r="G169" s="43"/>
      <c r="H169" s="37" t="s">
        <v>34</v>
      </c>
      <c r="I169" s="44" t="str">
        <f t="shared" si="5"/>
        <v/>
      </c>
    </row>
    <row r="170" spans="1:9">
      <c r="A170" s="10">
        <v>253</v>
      </c>
      <c r="B170" s="30"/>
      <c r="C170" s="31"/>
      <c r="D170" s="50" t="s">
        <v>284</v>
      </c>
      <c r="E170" s="41" t="s">
        <v>17</v>
      </c>
      <c r="F170" s="45" t="s">
        <v>285</v>
      </c>
      <c r="G170" s="43"/>
      <c r="H170" s="37" t="s">
        <v>15</v>
      </c>
      <c r="I170" s="44">
        <f t="shared" si="5"/>
        <v>1</v>
      </c>
    </row>
    <row r="171" spans="1:9" ht="30">
      <c r="A171" s="10">
        <v>254</v>
      </c>
      <c r="B171" s="30"/>
      <c r="C171" s="31"/>
      <c r="D171" s="50" t="s">
        <v>286</v>
      </c>
      <c r="E171" s="41" t="s">
        <v>21</v>
      </c>
      <c r="F171" s="45" t="s">
        <v>287</v>
      </c>
      <c r="G171" s="43"/>
      <c r="H171" s="37"/>
      <c r="I171" s="44" t="str">
        <f t="shared" si="5"/>
        <v/>
      </c>
    </row>
    <row r="172" spans="1:9">
      <c r="A172" s="10">
        <v>256</v>
      </c>
      <c r="B172" s="30"/>
      <c r="C172" s="31"/>
      <c r="D172" s="50" t="s">
        <v>288</v>
      </c>
      <c r="E172" s="41"/>
      <c r="F172" s="45" t="s">
        <v>289</v>
      </c>
      <c r="G172" s="43"/>
      <c r="H172" s="37" t="s">
        <v>29</v>
      </c>
      <c r="I172" s="44">
        <f t="shared" si="5"/>
        <v>0</v>
      </c>
    </row>
    <row r="173" spans="1:9">
      <c r="A173" s="10">
        <v>257</v>
      </c>
      <c r="B173" s="30"/>
      <c r="C173" s="31"/>
      <c r="D173" s="50" t="s">
        <v>290</v>
      </c>
      <c r="E173" s="41"/>
      <c r="F173" s="40"/>
      <c r="G173" s="43"/>
      <c r="H173" s="37" t="s">
        <v>29</v>
      </c>
      <c r="I173" s="44">
        <f t="shared" si="5"/>
        <v>0</v>
      </c>
    </row>
    <row r="174" spans="1:9" ht="45">
      <c r="A174" s="10">
        <v>258</v>
      </c>
      <c r="B174" s="30"/>
      <c r="C174" s="31"/>
      <c r="D174" s="50" t="s">
        <v>291</v>
      </c>
      <c r="E174" s="41"/>
      <c r="F174" s="40" t="s">
        <v>292</v>
      </c>
      <c r="G174" s="43"/>
      <c r="H174" s="37" t="s">
        <v>29</v>
      </c>
      <c r="I174" s="44">
        <f t="shared" si="5"/>
        <v>0</v>
      </c>
    </row>
    <row r="175" spans="1:9" ht="45">
      <c r="A175" s="10">
        <v>259</v>
      </c>
      <c r="B175" s="30"/>
      <c r="C175" s="31"/>
      <c r="D175" s="40" t="s">
        <v>293</v>
      </c>
      <c r="E175" s="41"/>
      <c r="F175" s="45" t="s">
        <v>294</v>
      </c>
      <c r="G175" s="43" t="s">
        <v>212</v>
      </c>
      <c r="H175" s="37" t="s">
        <v>29</v>
      </c>
      <c r="I175" s="44">
        <f t="shared" si="5"/>
        <v>0</v>
      </c>
    </row>
    <row r="176" spans="1:9" ht="30.75" thickBot="1">
      <c r="A176" s="10">
        <v>261</v>
      </c>
      <c r="B176" s="30" t="s">
        <v>295</v>
      </c>
      <c r="C176" s="31"/>
      <c r="D176" s="94" t="s">
        <v>295</v>
      </c>
      <c r="E176" s="95"/>
      <c r="F176" s="129" t="s">
        <v>296</v>
      </c>
      <c r="G176" s="97"/>
      <c r="H176" s="98" t="s">
        <v>34</v>
      </c>
      <c r="I176" s="99" t="str">
        <f t="shared" si="5"/>
        <v/>
      </c>
    </row>
    <row r="177" spans="1:10" ht="15.75" thickTop="1">
      <c r="A177" s="10">
        <v>263</v>
      </c>
      <c r="B177" s="30"/>
      <c r="C177" s="31"/>
      <c r="D177" s="118" t="s">
        <v>297</v>
      </c>
      <c r="E177" s="112"/>
      <c r="F177" s="32"/>
      <c r="G177" s="34"/>
      <c r="H177" s="35" t="s">
        <v>34</v>
      </c>
      <c r="I177" s="36" t="str">
        <f t="shared" si="5"/>
        <v/>
      </c>
    </row>
    <row r="178" spans="1:10">
      <c r="A178" s="10">
        <v>264</v>
      </c>
      <c r="B178" s="30"/>
      <c r="C178" s="31"/>
      <c r="D178" s="40" t="s">
        <v>298</v>
      </c>
      <c r="E178" s="76"/>
      <c r="F178" s="40"/>
      <c r="G178" s="43"/>
      <c r="H178" s="37" t="s">
        <v>34</v>
      </c>
      <c r="I178" s="44" t="str">
        <f t="shared" si="5"/>
        <v/>
      </c>
    </row>
    <row r="179" spans="1:10">
      <c r="A179" s="10">
        <v>265</v>
      </c>
      <c r="B179" s="30"/>
      <c r="C179" s="31"/>
      <c r="D179" s="50" t="s">
        <v>299</v>
      </c>
      <c r="E179" s="41" t="s">
        <v>17</v>
      </c>
      <c r="F179" s="40" t="s">
        <v>300</v>
      </c>
      <c r="G179" s="43"/>
      <c r="H179" s="37" t="s">
        <v>15</v>
      </c>
      <c r="I179" s="44">
        <f t="shared" si="5"/>
        <v>1</v>
      </c>
    </row>
    <row r="180" spans="1:10">
      <c r="A180" s="10">
        <v>266</v>
      </c>
      <c r="B180" s="30"/>
      <c r="C180" s="31"/>
      <c r="D180" s="50" t="s">
        <v>301</v>
      </c>
      <c r="E180" s="41" t="s">
        <v>17</v>
      </c>
      <c r="F180" s="40" t="s">
        <v>302</v>
      </c>
      <c r="G180" s="43"/>
      <c r="H180" s="37" t="s">
        <v>15</v>
      </c>
      <c r="I180" s="44">
        <f t="shared" si="5"/>
        <v>1</v>
      </c>
    </row>
    <row r="181" spans="1:10" ht="75">
      <c r="A181" s="10">
        <v>267</v>
      </c>
      <c r="B181" s="30"/>
      <c r="C181" s="31"/>
      <c r="D181" s="50" t="s">
        <v>303</v>
      </c>
      <c r="E181" s="41"/>
      <c r="F181" s="40" t="s">
        <v>304</v>
      </c>
      <c r="G181" s="43" t="s">
        <v>277</v>
      </c>
      <c r="H181" s="37" t="s">
        <v>29</v>
      </c>
      <c r="I181" s="44">
        <f t="shared" si="5"/>
        <v>0</v>
      </c>
    </row>
    <row r="182" spans="1:10" ht="60">
      <c r="A182" s="10">
        <v>268</v>
      </c>
      <c r="B182" s="30"/>
      <c r="C182" s="31"/>
      <c r="D182" s="50" t="s">
        <v>305</v>
      </c>
      <c r="E182" s="41" t="s">
        <v>21</v>
      </c>
      <c r="F182" s="40" t="s">
        <v>306</v>
      </c>
      <c r="G182" s="43"/>
      <c r="H182" s="37" t="s">
        <v>29</v>
      </c>
      <c r="I182" s="44">
        <f t="shared" si="5"/>
        <v>0</v>
      </c>
    </row>
    <row r="183" spans="1:10" ht="60">
      <c r="A183" s="10">
        <v>270</v>
      </c>
      <c r="B183" s="30"/>
      <c r="C183" s="31"/>
      <c r="D183" s="50" t="s">
        <v>307</v>
      </c>
      <c r="E183" s="41" t="s">
        <v>21</v>
      </c>
      <c r="F183" s="40" t="s">
        <v>306</v>
      </c>
      <c r="G183" s="43"/>
      <c r="H183" s="37" t="s">
        <v>29</v>
      </c>
      <c r="I183" s="44">
        <f t="shared" si="5"/>
        <v>0</v>
      </c>
    </row>
    <row r="184" spans="1:10" ht="60">
      <c r="A184" s="10">
        <v>272</v>
      </c>
      <c r="B184" s="30"/>
      <c r="C184" s="31"/>
      <c r="D184" s="50" t="s">
        <v>308</v>
      </c>
      <c r="E184" s="41" t="s">
        <v>21</v>
      </c>
      <c r="F184" s="40" t="s">
        <v>306</v>
      </c>
      <c r="G184" s="43" t="s">
        <v>277</v>
      </c>
      <c r="H184" s="37" t="s">
        <v>29</v>
      </c>
      <c r="I184" s="44">
        <f t="shared" si="5"/>
        <v>0</v>
      </c>
    </row>
    <row r="185" spans="1:10">
      <c r="A185" s="10">
        <v>274</v>
      </c>
      <c r="B185" s="30"/>
      <c r="C185" s="31"/>
      <c r="D185" s="40" t="s">
        <v>309</v>
      </c>
      <c r="E185" s="76"/>
      <c r="F185" s="40"/>
      <c r="G185" s="43"/>
      <c r="H185" s="37" t="s">
        <v>34</v>
      </c>
      <c r="I185" s="44" t="str">
        <f t="shared" si="5"/>
        <v/>
      </c>
    </row>
    <row r="186" spans="1:10">
      <c r="A186" s="10">
        <v>275</v>
      </c>
      <c r="B186" s="30"/>
      <c r="C186" s="31"/>
      <c r="D186" s="50" t="s">
        <v>310</v>
      </c>
      <c r="E186" s="41"/>
      <c r="F186" s="40"/>
      <c r="G186" s="43" t="s">
        <v>55</v>
      </c>
      <c r="H186" s="37" t="s">
        <v>29</v>
      </c>
      <c r="I186" s="44">
        <f t="shared" si="5"/>
        <v>0</v>
      </c>
    </row>
    <row r="187" spans="1:10">
      <c r="A187" s="10">
        <v>276</v>
      </c>
      <c r="B187" s="30"/>
      <c r="C187" s="31"/>
      <c r="D187" s="50" t="s">
        <v>311</v>
      </c>
      <c r="E187" s="41"/>
      <c r="F187" s="40"/>
      <c r="G187" s="43" t="s">
        <v>55</v>
      </c>
      <c r="H187" s="37" t="s">
        <v>29</v>
      </c>
      <c r="I187" s="44">
        <f t="shared" si="5"/>
        <v>0</v>
      </c>
    </row>
    <row r="188" spans="1:10">
      <c r="A188" s="10">
        <v>277</v>
      </c>
      <c r="B188" s="30"/>
      <c r="C188" s="31"/>
      <c r="D188" s="48" t="s">
        <v>312</v>
      </c>
      <c r="E188" s="76"/>
      <c r="F188" s="40"/>
      <c r="G188" s="43"/>
      <c r="H188" s="37" t="s">
        <v>34</v>
      </c>
      <c r="I188" s="44" t="str">
        <f t="shared" si="5"/>
        <v/>
      </c>
    </row>
    <row r="189" spans="1:10">
      <c r="A189" s="10">
        <v>278</v>
      </c>
      <c r="B189" s="30"/>
      <c r="C189" s="31"/>
      <c r="D189" s="40" t="s">
        <v>298</v>
      </c>
      <c r="E189" s="76"/>
      <c r="F189" s="40"/>
      <c r="G189" s="43"/>
      <c r="H189" s="37" t="s">
        <v>34</v>
      </c>
      <c r="I189" s="44" t="str">
        <f t="shared" si="5"/>
        <v/>
      </c>
    </row>
    <row r="190" spans="1:10">
      <c r="A190" s="10">
        <v>279</v>
      </c>
      <c r="B190" s="30"/>
      <c r="C190" s="31"/>
      <c r="D190" s="50" t="s">
        <v>299</v>
      </c>
      <c r="E190" s="41"/>
      <c r="F190" s="40"/>
      <c r="G190" s="43" t="s">
        <v>55</v>
      </c>
      <c r="H190" s="37" t="s">
        <v>29</v>
      </c>
      <c r="I190" s="44">
        <f t="shared" si="5"/>
        <v>0</v>
      </c>
      <c r="J190" s="130"/>
    </row>
    <row r="191" spans="1:10">
      <c r="A191" s="10">
        <v>280</v>
      </c>
      <c r="B191" s="30"/>
      <c r="C191" s="31"/>
      <c r="D191" s="50" t="s">
        <v>301</v>
      </c>
      <c r="E191" s="41"/>
      <c r="F191" s="40"/>
      <c r="G191" s="43" t="s">
        <v>55</v>
      </c>
      <c r="H191" s="37" t="s">
        <v>29</v>
      </c>
      <c r="I191" s="44">
        <f t="shared" si="5"/>
        <v>0</v>
      </c>
      <c r="J191" s="130"/>
    </row>
    <row r="192" spans="1:10" ht="45">
      <c r="A192" s="10">
        <v>281</v>
      </c>
      <c r="B192" s="30"/>
      <c r="C192" s="31"/>
      <c r="D192" s="50" t="s">
        <v>313</v>
      </c>
      <c r="E192" s="76"/>
      <c r="F192" s="40" t="s">
        <v>314</v>
      </c>
      <c r="G192" s="43"/>
      <c r="H192" s="37" t="s">
        <v>34</v>
      </c>
      <c r="I192" s="44" t="str">
        <f t="shared" si="5"/>
        <v/>
      </c>
    </row>
    <row r="193" spans="1:9" ht="30">
      <c r="A193" s="10">
        <v>283</v>
      </c>
      <c r="B193" s="30"/>
      <c r="C193" s="31"/>
      <c r="D193" s="54" t="s">
        <v>315</v>
      </c>
      <c r="E193" s="41"/>
      <c r="F193" s="40" t="s">
        <v>304</v>
      </c>
      <c r="G193" s="43" t="s">
        <v>55</v>
      </c>
      <c r="H193" s="37" t="s">
        <v>29</v>
      </c>
      <c r="I193" s="44">
        <f t="shared" si="5"/>
        <v>0</v>
      </c>
    </row>
    <row r="194" spans="1:9" ht="45">
      <c r="A194" s="10">
        <v>284</v>
      </c>
      <c r="B194" s="30"/>
      <c r="C194" s="31"/>
      <c r="D194" s="54" t="s">
        <v>316</v>
      </c>
      <c r="E194" s="41"/>
      <c r="F194" s="40" t="s">
        <v>304</v>
      </c>
      <c r="G194" s="43" t="s">
        <v>55</v>
      </c>
      <c r="H194" s="37" t="s">
        <v>29</v>
      </c>
      <c r="I194" s="44">
        <f t="shared" si="5"/>
        <v>0</v>
      </c>
    </row>
    <row r="195" spans="1:9" ht="30">
      <c r="A195" s="10">
        <v>285</v>
      </c>
      <c r="B195" s="30"/>
      <c r="C195" s="31"/>
      <c r="D195" s="54" t="s">
        <v>317</v>
      </c>
      <c r="E195" s="41"/>
      <c r="F195" s="40" t="s">
        <v>304</v>
      </c>
      <c r="G195" s="43" t="s">
        <v>55</v>
      </c>
      <c r="H195" s="37" t="s">
        <v>29</v>
      </c>
      <c r="I195" s="44">
        <f t="shared" si="5"/>
        <v>0</v>
      </c>
    </row>
    <row r="196" spans="1:9" ht="30">
      <c r="A196" s="10">
        <v>286</v>
      </c>
      <c r="B196" s="30"/>
      <c r="C196" s="31"/>
      <c r="D196" s="54" t="s">
        <v>318</v>
      </c>
      <c r="E196" s="41"/>
      <c r="F196" s="40" t="s">
        <v>304</v>
      </c>
      <c r="G196" s="43" t="s">
        <v>55</v>
      </c>
      <c r="H196" s="37" t="s">
        <v>29</v>
      </c>
      <c r="I196" s="44">
        <f t="shared" si="5"/>
        <v>0</v>
      </c>
    </row>
    <row r="197" spans="1:9">
      <c r="A197" s="10">
        <v>287</v>
      </c>
      <c r="B197" s="30"/>
      <c r="C197" s="31"/>
      <c r="D197" s="40" t="s">
        <v>309</v>
      </c>
      <c r="E197" s="76"/>
      <c r="F197" s="40"/>
      <c r="G197" s="43"/>
      <c r="H197" s="37" t="s">
        <v>34</v>
      </c>
      <c r="I197" s="44" t="str">
        <f t="shared" si="5"/>
        <v/>
      </c>
    </row>
    <row r="198" spans="1:9">
      <c r="A198" s="10">
        <v>288</v>
      </c>
      <c r="B198" s="30"/>
      <c r="C198" s="31"/>
      <c r="D198" s="50" t="s">
        <v>310</v>
      </c>
      <c r="E198" s="41"/>
      <c r="F198" s="40"/>
      <c r="G198" s="43" t="s">
        <v>55</v>
      </c>
      <c r="H198" s="37" t="s">
        <v>29</v>
      </c>
      <c r="I198" s="44">
        <f t="shared" si="5"/>
        <v>0</v>
      </c>
    </row>
    <row r="199" spans="1:9">
      <c r="A199" s="10">
        <v>289</v>
      </c>
      <c r="B199" s="30"/>
      <c r="C199" s="31"/>
      <c r="D199" s="50" t="s">
        <v>311</v>
      </c>
      <c r="E199" s="41"/>
      <c r="F199" s="40"/>
      <c r="G199" s="43" t="s">
        <v>55</v>
      </c>
      <c r="H199" s="37" t="s">
        <v>29</v>
      </c>
      <c r="I199" s="44">
        <f t="shared" ref="I199:I201" si="6">IF(H199&lt;&gt;"x","",IF(ISNA(VLOOKUP(E199,StatusValue,3,FALSE)),0,VLOOKUP(E199,StatusValue,3,FALSE)))</f>
        <v>0</v>
      </c>
    </row>
    <row r="200" spans="1:9">
      <c r="A200" s="10">
        <v>290</v>
      </c>
      <c r="B200" s="30"/>
      <c r="C200" s="31"/>
      <c r="D200" s="48" t="s">
        <v>253</v>
      </c>
      <c r="E200" s="76"/>
      <c r="F200" s="40"/>
      <c r="G200" s="43"/>
      <c r="H200" s="37" t="s">
        <v>34</v>
      </c>
      <c r="I200" s="44" t="str">
        <f t="shared" si="6"/>
        <v/>
      </c>
    </row>
    <row r="201" spans="1:9" ht="45.75" thickBot="1">
      <c r="A201" s="10">
        <v>291</v>
      </c>
      <c r="B201" s="131"/>
      <c r="C201" s="132"/>
      <c r="D201" s="133" t="s">
        <v>319</v>
      </c>
      <c r="E201" s="134"/>
      <c r="F201" s="135" t="s">
        <v>320</v>
      </c>
      <c r="G201" s="136" t="s">
        <v>321</v>
      </c>
      <c r="H201" s="55" t="s">
        <v>29</v>
      </c>
      <c r="I201" s="137">
        <f t="shared" si="6"/>
        <v>0</v>
      </c>
    </row>
    <row r="202" spans="1:9" ht="60">
      <c r="F202" s="130" t="s">
        <v>322</v>
      </c>
    </row>
    <row r="203" spans="1:9">
      <c r="F203" s="130"/>
    </row>
  </sheetData>
  <mergeCells count="13">
    <mergeCell ref="B162:B175"/>
    <mergeCell ref="C162:C175"/>
    <mergeCell ref="B176:B201"/>
    <mergeCell ref="C176:C201"/>
    <mergeCell ref="B3:B98"/>
    <mergeCell ref="C3:C55"/>
    <mergeCell ref="C56:C98"/>
    <mergeCell ref="B99:B106"/>
    <mergeCell ref="C99:C106"/>
    <mergeCell ref="B107:B161"/>
    <mergeCell ref="C107:C133"/>
    <mergeCell ref="C134:C151"/>
    <mergeCell ref="C152:C161"/>
  </mergeCells>
  <dataValidations count="2">
    <dataValidation type="list" allowBlank="1" showInputMessage="1" showErrorMessage="1" sqref="E4:E201">
      <formula1>$K$4:$K$10</formula1>
    </dataValidation>
    <dataValidation type="list" allowBlank="1" showInputMessage="1" showErrorMessage="1" sqref="H4:H201">
      <formula1>$K$13:$K$16</formula1>
    </dataValidation>
  </dataValidations>
  <hyperlinks>
    <hyperlink ref="F6" r:id="rId2" display="http://www.ieee802.org/3/bn/public/mar13/remein_3bn_07_0313.pdf"/>
    <hyperlink ref="F11" r:id="rId3" display="http://www.ieee802.org/3/bn/public/jul13/prodan_3bn_01a_0713.pdf"/>
    <hyperlink ref="F15" r:id="rId4" display="http://www.ieee802.org/3/bn/public/jan14/boyd_3bn_03_0114.pdf"/>
    <hyperlink ref="F16" r:id="rId5" display="http://www.ieee802.org/3/bn/public/jan14/boyd_3bn_03_0114.pdf"/>
    <hyperlink ref="F23" r:id="rId6" display="http://www.ieee802.org/3/bn/public/nov13/laubach_3bn_04c_1113.pdf"/>
    <hyperlink ref="F24" r:id="rId7" display="http://www.ieee802.org/3/bn/public/nov13/prodan_3bn_02_1113.pdf"/>
    <hyperlink ref="F30" r:id="rId8" display="http://www.ieee802.org/3/bn/public/nov13/laubach_3bn_04c_1113.pdf"/>
    <hyperlink ref="F31" r:id="rId9" display="http://www.ieee802.org/3/bn/public/jan13/montreuil_01a_0113.pdf"/>
    <hyperlink ref="F32" r:id="rId10" display="http://www.ieee802.org/3/bn/public/nov13/prodan_3bn_02_1113.pdf"/>
    <hyperlink ref="F33" r:id="rId11" display="http://www.ieee802.org/3/bn/public/nov13/laubach_3bn_04c_1113.pdf"/>
    <hyperlink ref="F35" r:id="rId12" display="http://www.ieee802.org/3/bn/public/nov13/laubach_3bn_04c_1113.pdf"/>
    <hyperlink ref="F42" r:id="rId13" display="http://www.ieee802.org/3/bn/public/nov13/rahman_saif_3bn_02_1113.pdf"/>
    <hyperlink ref="F47" r:id="rId14" display="http://www.ieee802.org/3/bn/public/jan13/howald_01a_0113.pdf"/>
    <hyperlink ref="F54" r:id="rId15" display="http://www.ieee802.org/3/bn/public/sep13/kliger_3bn_01a_0913.pdf"/>
    <hyperlink ref="F55" r:id="rId16" display="http://www.ieee802.org/3/bn/public/nov13/laubach_3bn_04c_1113.pdf"/>
    <hyperlink ref="F57" r:id="rId17" display="http://www.ieee802.org/3/bn/public/nov13/kliger_3bn_01a_1113.pdf"/>
    <hyperlink ref="F64" r:id="rId18" display="http://www.ieee802.org/3/bn/public/may13/prodan_3bn_01_0513.pdf"/>
    <hyperlink ref="F65" r:id="rId19" display="http://www.ieee802.org/3/bn/public/jul13/prodan_3bn_01a_0713.pdf"/>
    <hyperlink ref="F66" r:id="rId20" display="http://www.ieee802.org/3/bn/public/nov13/prodan_3bn_01_1113.pdf"/>
    <hyperlink ref="F73" r:id="rId21" display="http://www.ieee802.org/3/bn/public/nov13/prodan_3bn_02_1113.pdf"/>
    <hyperlink ref="F80" r:id="rId22" display="http://www.ieee802.org/3/bn/public/jan13/montreuil_01a_0113.pdf"/>
    <hyperlink ref="F90" r:id="rId23" display="http://www.ieee802.org/3/bn/public/jan14/boyd_3bn_02_0114.pdf"/>
    <hyperlink ref="F106" r:id="rId24" display="http://www.ieee802.org/3/bn/public/nov13/remein_3bn_06_1113.pdf"/>
    <hyperlink ref="F110" r:id="rId25" display="http://www.ieee802.org/3/bn/public/jul13/montreuil_3bn_01_0713.pdf"/>
    <hyperlink ref="F113" r:id="rId26" display="http://www.ieee802.org/3/bn/public/jul13/kliger_3bn_01b_0713.pdf"/>
    <hyperlink ref="F115" r:id="rId27" display="http://www.ieee802.org/3/bn/public/jan14/remein_3bn_05_0114.pdf"/>
    <hyperlink ref="F139" r:id="rId28" display="http://www.ieee802.org/3/bn/public/jul13/kliger_3bn_01b_0713.pdf"/>
    <hyperlink ref="F150" r:id="rId29" display="http://www.ieee802.org/3/bn/public/may13/montreuil_3bn_01a_0513.pdf"/>
    <hyperlink ref="F153" r:id="rId30" display="http://www.ieee802.org/3/bn/public/may13/boyd_3bn_02_0513.pdf"/>
    <hyperlink ref="F154" r:id="rId31" display="http://www.ieee802.org/3/bn/public/sep13/remein_3bn_03a_0913.pdf"/>
    <hyperlink ref="F170" r:id="rId32" display="http://www.ieee802.org/3/bn/public/mar13/remein_3bn_07_0313.pdf"/>
    <hyperlink ref="F171" r:id="rId33" display="http://www.ieee802.org/3/bn/public/mar13/howald_3bn_02_0313.pdf"/>
    <hyperlink ref="F172" r:id="rId34" display="http://www.ieee802.org/3/bn/public/sep12/garavaglia_02_0912.pdf"/>
    <hyperlink ref="F175" r:id="rId35" display="http://www.ieee802.org/3/bn/public/sep12/hajduczenia_05a_0912.pdf"/>
    <hyperlink ref="F176" r:id="rId36" display="http://www.ieee802.org/3/bn/public/nov13/currivan_3bn_01_1113.pdf"/>
    <hyperlink ref="F43:F44" r:id="rId37" display="http://www.ieee802.org/3/bn/public/nov13/rahman_saif_3bn_02_1113.pdf"/>
  </hyperlinks>
  <pageMargins left="0.7" right="0.7" top="0.75" bottom="0.75" header="0.3" footer="0.3"/>
  <pageSetup orientation="portrait" horizontalDpi="0" verticalDpi="0"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Work Items</vt:lpstr>
      <vt:lpstr>'Work Items'!Print_Area</vt:lpstr>
      <vt:lpstr>StatusValue</vt:lpstr>
    </vt:vector>
  </TitlesOfParts>
  <Company>Huawei Technologies Co.,Ltd.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Duane</dc:creator>
  <cp:lastModifiedBy>Duane</cp:lastModifiedBy>
  <dcterms:created xsi:type="dcterms:W3CDTF">2014-09-24T17:46:42Z</dcterms:created>
  <dcterms:modified xsi:type="dcterms:W3CDTF">2014-09-24T18:00:31Z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flag">
    <vt:lpwstr>1411409591</vt:lpwstr>
  </property>
</Properties>
</file>