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600" windowHeight="8070"/>
  </bookViews>
  <sheets>
    <sheet name="Sheet1" sheetId="1" r:id="rId1"/>
    <sheet name="TDD Plots Data" sheetId="2" r:id="rId2"/>
    <sheet name="ChartEfficRatio" sheetId="3" r:id="rId3"/>
    <sheet name="ChartMaxDelayIncrease" sheetId="4" r:id="rId4"/>
    <sheet name="TDD 3D efficiency plot" sheetId="5" r:id="rId5"/>
    <sheet name="spectral efficiency" sheetId="6" r:id="rId6"/>
  </sheets>
  <externalReferences>
    <externalReference r:id="rId7"/>
  </externalReferences>
  <definedNames>
    <definedName name="BW">Sheet1!$B$5</definedName>
    <definedName name="DS">Sheet1!$B$2</definedName>
    <definedName name="fract_t_DS">Sheet1!$C$16</definedName>
    <definedName name="fract_t_US">Sheet1!$E$16</definedName>
    <definedName name="GF">Sheet1!$K$3</definedName>
    <definedName name="GT">Sheet1!$B$4</definedName>
    <definedName name="Tperiod">Sheet1!$B$7</definedName>
    <definedName name="US">Sheet1!$D$2</definedName>
  </definedNames>
  <calcPr calcId="145621"/>
</workbook>
</file>

<file path=xl/calcChain.xml><?xml version="1.0" encoding="utf-8"?>
<calcChain xmlns="http://schemas.openxmlformats.org/spreadsheetml/2006/main">
  <c r="H18" i="2" l="1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L37" i="6" l="1"/>
  <c r="K37" i="6"/>
  <c r="J37" i="6"/>
  <c r="I37" i="6"/>
  <c r="H37" i="6"/>
  <c r="G37" i="6"/>
  <c r="F37" i="6"/>
  <c r="E37" i="6"/>
  <c r="D37" i="6"/>
  <c r="L36" i="6"/>
  <c r="K36" i="6"/>
  <c r="J36" i="6"/>
  <c r="I36" i="6"/>
  <c r="H36" i="6"/>
  <c r="G36" i="6"/>
  <c r="F36" i="6"/>
  <c r="E36" i="6"/>
  <c r="D36" i="6"/>
  <c r="L35" i="6"/>
  <c r="K35" i="6"/>
  <c r="J35" i="6"/>
  <c r="I35" i="6"/>
  <c r="H35" i="6"/>
  <c r="G35" i="6"/>
  <c r="F35" i="6"/>
  <c r="E35" i="6"/>
  <c r="D35" i="6"/>
  <c r="L34" i="6"/>
  <c r="K34" i="6"/>
  <c r="J34" i="6"/>
  <c r="I34" i="6"/>
  <c r="H34" i="6"/>
  <c r="G34" i="6"/>
  <c r="F34" i="6"/>
  <c r="E34" i="6"/>
  <c r="D34" i="6"/>
  <c r="L33" i="6"/>
  <c r="K33" i="6"/>
  <c r="J33" i="6"/>
  <c r="I33" i="6"/>
  <c r="H33" i="6"/>
  <c r="G33" i="6"/>
  <c r="F33" i="6"/>
  <c r="E33" i="6"/>
  <c r="D33" i="6"/>
  <c r="L32" i="6"/>
  <c r="K32" i="6"/>
  <c r="J32" i="6"/>
  <c r="I32" i="6"/>
  <c r="H32" i="6"/>
  <c r="G32" i="6"/>
  <c r="F32" i="6"/>
  <c r="E32" i="6"/>
  <c r="D32" i="6"/>
  <c r="L31" i="6"/>
  <c r="K31" i="6"/>
  <c r="J31" i="6"/>
  <c r="I31" i="6"/>
  <c r="H31" i="6"/>
  <c r="G31" i="6"/>
  <c r="F31" i="6"/>
  <c r="E31" i="6"/>
  <c r="D31" i="6"/>
  <c r="L30" i="6"/>
  <c r="K30" i="6"/>
  <c r="J30" i="6"/>
  <c r="I30" i="6"/>
  <c r="H30" i="6"/>
  <c r="G30" i="6"/>
  <c r="F30" i="6"/>
  <c r="E30" i="6"/>
  <c r="D30" i="6"/>
  <c r="L29" i="6"/>
  <c r="K29" i="6"/>
  <c r="J29" i="6"/>
  <c r="I29" i="6"/>
  <c r="H29" i="6"/>
  <c r="G29" i="6"/>
  <c r="F29" i="6"/>
  <c r="E29" i="6"/>
  <c r="D29" i="6"/>
  <c r="L28" i="6"/>
  <c r="K28" i="6"/>
  <c r="J28" i="6"/>
  <c r="I28" i="6"/>
  <c r="H28" i="6"/>
  <c r="G28" i="6"/>
  <c r="F28" i="6"/>
  <c r="E28" i="6"/>
  <c r="D28" i="6"/>
  <c r="L27" i="6"/>
  <c r="K27" i="6"/>
  <c r="J27" i="6"/>
  <c r="I27" i="6"/>
  <c r="H27" i="6"/>
  <c r="G27" i="6"/>
  <c r="F27" i="6"/>
  <c r="E27" i="6"/>
  <c r="D27" i="6"/>
  <c r="L26" i="6"/>
  <c r="K26" i="6"/>
  <c r="J26" i="6"/>
  <c r="I26" i="6"/>
  <c r="H26" i="6"/>
  <c r="G26" i="6"/>
  <c r="F26" i="6"/>
  <c r="E26" i="6"/>
  <c r="D26" i="6"/>
  <c r="L25" i="6"/>
  <c r="K25" i="6"/>
  <c r="J25" i="6"/>
  <c r="I25" i="6"/>
  <c r="H25" i="6"/>
  <c r="G25" i="6"/>
  <c r="F25" i="6"/>
  <c r="E25" i="6"/>
  <c r="D25" i="6"/>
  <c r="L24" i="6"/>
  <c r="K24" i="6"/>
  <c r="J24" i="6"/>
  <c r="I24" i="6"/>
  <c r="H24" i="6"/>
  <c r="G24" i="6"/>
  <c r="F24" i="6"/>
  <c r="E24" i="6"/>
  <c r="D24" i="6"/>
  <c r="L23" i="6"/>
  <c r="K23" i="6"/>
  <c r="J23" i="6"/>
  <c r="I23" i="6"/>
  <c r="H23" i="6"/>
  <c r="G23" i="6"/>
  <c r="F23" i="6"/>
  <c r="E23" i="6"/>
  <c r="D23" i="6"/>
  <c r="L22" i="6"/>
  <c r="K22" i="6"/>
  <c r="J22" i="6"/>
  <c r="I22" i="6"/>
  <c r="H22" i="6"/>
  <c r="G22" i="6"/>
  <c r="F22" i="6"/>
  <c r="E22" i="6"/>
  <c r="D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8" i="6"/>
  <c r="K18" i="6"/>
  <c r="J18" i="6"/>
  <c r="I18" i="6"/>
  <c r="H18" i="6"/>
  <c r="G18" i="6"/>
  <c r="F18" i="6"/>
  <c r="E18" i="6"/>
  <c r="D18" i="6"/>
  <c r="L17" i="6"/>
  <c r="K17" i="6"/>
  <c r="J17" i="6"/>
  <c r="I17" i="6"/>
  <c r="H17" i="6"/>
  <c r="G17" i="6"/>
  <c r="F17" i="6"/>
  <c r="E17" i="6"/>
  <c r="D17" i="6"/>
  <c r="L16" i="6"/>
  <c r="K16" i="6"/>
  <c r="J16" i="6"/>
  <c r="I16" i="6"/>
  <c r="H16" i="6"/>
  <c r="G16" i="6"/>
  <c r="F16" i="6"/>
  <c r="E16" i="6"/>
  <c r="D16" i="6"/>
  <c r="L15" i="6"/>
  <c r="K15" i="6"/>
  <c r="J15" i="6"/>
  <c r="I15" i="6"/>
  <c r="H15" i="6"/>
  <c r="G15" i="6"/>
  <c r="F15" i="6"/>
  <c r="E15" i="6"/>
  <c r="D15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D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D6" i="6"/>
  <c r="L5" i="6"/>
  <c r="K5" i="6"/>
  <c r="J5" i="6"/>
  <c r="I5" i="6"/>
  <c r="H5" i="6"/>
  <c r="G5" i="6"/>
  <c r="F5" i="6"/>
  <c r="E5" i="6"/>
  <c r="D5" i="6"/>
  <c r="M52" i="5"/>
  <c r="L52" i="5"/>
  <c r="K52" i="5"/>
  <c r="J52" i="5"/>
  <c r="I52" i="5"/>
  <c r="H52" i="5"/>
  <c r="G52" i="5"/>
  <c r="F52" i="5"/>
  <c r="E52" i="5"/>
  <c r="D52" i="5"/>
  <c r="C52" i="5"/>
  <c r="M51" i="5"/>
  <c r="L51" i="5"/>
  <c r="K51" i="5"/>
  <c r="J51" i="5"/>
  <c r="I51" i="5"/>
  <c r="H51" i="5"/>
  <c r="G51" i="5"/>
  <c r="F51" i="5"/>
  <c r="E51" i="5"/>
  <c r="D51" i="5"/>
  <c r="C51" i="5"/>
  <c r="M50" i="5"/>
  <c r="L50" i="5"/>
  <c r="K50" i="5"/>
  <c r="J50" i="5"/>
  <c r="I50" i="5"/>
  <c r="H50" i="5"/>
  <c r="G50" i="5"/>
  <c r="F50" i="5"/>
  <c r="E50" i="5"/>
  <c r="D50" i="5"/>
  <c r="C50" i="5"/>
  <c r="M49" i="5"/>
  <c r="L49" i="5"/>
  <c r="K49" i="5"/>
  <c r="J49" i="5"/>
  <c r="I49" i="5"/>
  <c r="H49" i="5"/>
  <c r="G49" i="5"/>
  <c r="F49" i="5"/>
  <c r="E49" i="5"/>
  <c r="D49" i="5"/>
  <c r="C49" i="5"/>
  <c r="M48" i="5"/>
  <c r="L48" i="5"/>
  <c r="K48" i="5"/>
  <c r="J48" i="5"/>
  <c r="I48" i="5"/>
  <c r="H48" i="5"/>
  <c r="G48" i="5"/>
  <c r="F48" i="5"/>
  <c r="E48" i="5"/>
  <c r="D48" i="5"/>
  <c r="C48" i="5"/>
  <c r="M47" i="5"/>
  <c r="L47" i="5"/>
  <c r="K47" i="5"/>
  <c r="J47" i="5"/>
  <c r="I47" i="5"/>
  <c r="H47" i="5"/>
  <c r="G47" i="5"/>
  <c r="F47" i="5"/>
  <c r="E47" i="5"/>
  <c r="D47" i="5"/>
  <c r="C47" i="5"/>
  <c r="M46" i="5"/>
  <c r="L46" i="5"/>
  <c r="K46" i="5"/>
  <c r="J46" i="5"/>
  <c r="I46" i="5"/>
  <c r="H46" i="5"/>
  <c r="G46" i="5"/>
  <c r="F46" i="5"/>
  <c r="E46" i="5"/>
  <c r="D46" i="5"/>
  <c r="C46" i="5"/>
  <c r="M45" i="5"/>
  <c r="L45" i="5"/>
  <c r="K45" i="5"/>
  <c r="J45" i="5"/>
  <c r="I45" i="5"/>
  <c r="H45" i="5"/>
  <c r="G45" i="5"/>
  <c r="F45" i="5"/>
  <c r="E45" i="5"/>
  <c r="D45" i="5"/>
  <c r="C45" i="5"/>
  <c r="M44" i="5"/>
  <c r="L44" i="5"/>
  <c r="K44" i="5"/>
  <c r="J44" i="5"/>
  <c r="I44" i="5"/>
  <c r="H44" i="5"/>
  <c r="G44" i="5"/>
  <c r="F44" i="5"/>
  <c r="E44" i="5"/>
  <c r="D44" i="5"/>
  <c r="C44" i="5"/>
  <c r="M43" i="5"/>
  <c r="L43" i="5"/>
  <c r="K43" i="5"/>
  <c r="J43" i="5"/>
  <c r="I43" i="5"/>
  <c r="H43" i="5"/>
  <c r="G43" i="5"/>
  <c r="F43" i="5"/>
  <c r="E43" i="5"/>
  <c r="D43" i="5"/>
  <c r="C43" i="5"/>
  <c r="M42" i="5"/>
  <c r="L42" i="5"/>
  <c r="K42" i="5"/>
  <c r="J42" i="5"/>
  <c r="I42" i="5"/>
  <c r="H42" i="5"/>
  <c r="G42" i="5"/>
  <c r="F42" i="5"/>
  <c r="E42" i="5"/>
  <c r="D42" i="5"/>
  <c r="C42" i="5"/>
  <c r="M41" i="5"/>
  <c r="L41" i="5"/>
  <c r="K41" i="5"/>
  <c r="J41" i="5"/>
  <c r="I41" i="5"/>
  <c r="H41" i="5"/>
  <c r="G41" i="5"/>
  <c r="F41" i="5"/>
  <c r="E41" i="5"/>
  <c r="D41" i="5"/>
  <c r="C41" i="5"/>
  <c r="M40" i="5"/>
  <c r="L40" i="5"/>
  <c r="K40" i="5"/>
  <c r="J40" i="5"/>
  <c r="I40" i="5"/>
  <c r="H40" i="5"/>
  <c r="G40" i="5"/>
  <c r="F40" i="5"/>
  <c r="E40" i="5"/>
  <c r="D40" i="5"/>
  <c r="C40" i="5"/>
  <c r="M39" i="5"/>
  <c r="L39" i="5"/>
  <c r="K39" i="5"/>
  <c r="J39" i="5"/>
  <c r="I39" i="5"/>
  <c r="H39" i="5"/>
  <c r="G39" i="5"/>
  <c r="F39" i="5"/>
  <c r="E39" i="5"/>
  <c r="D39" i="5"/>
  <c r="C39" i="5"/>
  <c r="M38" i="5"/>
  <c r="L38" i="5"/>
  <c r="K38" i="5"/>
  <c r="J38" i="5"/>
  <c r="I38" i="5"/>
  <c r="H38" i="5"/>
  <c r="G38" i="5"/>
  <c r="F38" i="5"/>
  <c r="E38" i="5"/>
  <c r="D38" i="5"/>
  <c r="C38" i="5"/>
  <c r="M37" i="5"/>
  <c r="L37" i="5"/>
  <c r="K37" i="5"/>
  <c r="J37" i="5"/>
  <c r="I37" i="5"/>
  <c r="H37" i="5"/>
  <c r="G37" i="5"/>
  <c r="F37" i="5"/>
  <c r="E37" i="5"/>
  <c r="D37" i="5"/>
  <c r="C37" i="5"/>
  <c r="M36" i="5"/>
  <c r="L36" i="5"/>
  <c r="K36" i="5"/>
  <c r="J36" i="5"/>
  <c r="I36" i="5"/>
  <c r="H36" i="5"/>
  <c r="G36" i="5"/>
  <c r="F36" i="5"/>
  <c r="E36" i="5"/>
  <c r="D36" i="5"/>
  <c r="C36" i="5"/>
  <c r="M35" i="5"/>
  <c r="L35" i="5"/>
  <c r="K35" i="5"/>
  <c r="J35" i="5"/>
  <c r="I35" i="5"/>
  <c r="H35" i="5"/>
  <c r="G35" i="5"/>
  <c r="F35" i="5"/>
  <c r="E35" i="5"/>
  <c r="D35" i="5"/>
  <c r="C35" i="5"/>
  <c r="M34" i="5"/>
  <c r="L34" i="5"/>
  <c r="K34" i="5"/>
  <c r="J34" i="5"/>
  <c r="I34" i="5"/>
  <c r="H34" i="5"/>
  <c r="G34" i="5"/>
  <c r="F34" i="5"/>
  <c r="E34" i="5"/>
  <c r="D34" i="5"/>
  <c r="C34" i="5"/>
  <c r="M33" i="5"/>
  <c r="L33" i="5"/>
  <c r="K33" i="5"/>
  <c r="J33" i="5"/>
  <c r="I33" i="5"/>
  <c r="H33" i="5"/>
  <c r="G33" i="5"/>
  <c r="F33" i="5"/>
  <c r="E33" i="5"/>
  <c r="D33" i="5"/>
  <c r="C33" i="5"/>
  <c r="M32" i="5"/>
  <c r="L32" i="5"/>
  <c r="K32" i="5"/>
  <c r="J32" i="5"/>
  <c r="I32" i="5"/>
  <c r="H32" i="5"/>
  <c r="G32" i="5"/>
  <c r="F32" i="5"/>
  <c r="E32" i="5"/>
  <c r="D32" i="5"/>
  <c r="C32" i="5"/>
  <c r="M31" i="5"/>
  <c r="L31" i="5"/>
  <c r="K31" i="5"/>
  <c r="J31" i="5"/>
  <c r="I31" i="5"/>
  <c r="H31" i="5"/>
  <c r="G31" i="5"/>
  <c r="F31" i="5"/>
  <c r="E31" i="5"/>
  <c r="D31" i="5"/>
  <c r="C31" i="5"/>
  <c r="M30" i="5"/>
  <c r="L30" i="5"/>
  <c r="K30" i="5"/>
  <c r="J30" i="5"/>
  <c r="I30" i="5"/>
  <c r="H30" i="5"/>
  <c r="G30" i="5"/>
  <c r="F30" i="5"/>
  <c r="E30" i="5"/>
  <c r="D30" i="5"/>
  <c r="C30" i="5"/>
  <c r="M29" i="5"/>
  <c r="L29" i="5"/>
  <c r="K29" i="5"/>
  <c r="J29" i="5"/>
  <c r="I29" i="5"/>
  <c r="H29" i="5"/>
  <c r="G29" i="5"/>
  <c r="F29" i="5"/>
  <c r="E29" i="5"/>
  <c r="D29" i="5"/>
  <c r="C29" i="5"/>
  <c r="M28" i="5"/>
  <c r="L28" i="5"/>
  <c r="K28" i="5"/>
  <c r="J28" i="5"/>
  <c r="I28" i="5"/>
  <c r="H28" i="5"/>
  <c r="G28" i="5"/>
  <c r="F28" i="5"/>
  <c r="E28" i="5"/>
  <c r="D28" i="5"/>
  <c r="C28" i="5"/>
  <c r="M27" i="5"/>
  <c r="L27" i="5"/>
  <c r="K27" i="5"/>
  <c r="J27" i="5"/>
  <c r="I27" i="5"/>
  <c r="H27" i="5"/>
  <c r="G27" i="5"/>
  <c r="F27" i="5"/>
  <c r="E27" i="5"/>
  <c r="D27" i="5"/>
  <c r="C27" i="5"/>
  <c r="M26" i="5"/>
  <c r="L26" i="5"/>
  <c r="K26" i="5"/>
  <c r="J26" i="5"/>
  <c r="I26" i="5"/>
  <c r="H26" i="5"/>
  <c r="G26" i="5"/>
  <c r="F26" i="5"/>
  <c r="E26" i="5"/>
  <c r="D26" i="5"/>
  <c r="C26" i="5"/>
  <c r="M25" i="5"/>
  <c r="L25" i="5"/>
  <c r="K25" i="5"/>
  <c r="J25" i="5"/>
  <c r="I25" i="5"/>
  <c r="H25" i="5"/>
  <c r="G25" i="5"/>
  <c r="F25" i="5"/>
  <c r="E25" i="5"/>
  <c r="D25" i="5"/>
  <c r="C25" i="5"/>
  <c r="M24" i="5"/>
  <c r="L24" i="5"/>
  <c r="K24" i="5"/>
  <c r="J24" i="5"/>
  <c r="I24" i="5"/>
  <c r="H24" i="5"/>
  <c r="G24" i="5"/>
  <c r="F24" i="5"/>
  <c r="E24" i="5"/>
  <c r="D24" i="5"/>
  <c r="C24" i="5"/>
  <c r="M23" i="5"/>
  <c r="L23" i="5"/>
  <c r="K23" i="5"/>
  <c r="J23" i="5"/>
  <c r="I23" i="5"/>
  <c r="H23" i="5"/>
  <c r="G23" i="5"/>
  <c r="F23" i="5"/>
  <c r="E23" i="5"/>
  <c r="D23" i="5"/>
  <c r="C23" i="5"/>
  <c r="M22" i="5"/>
  <c r="L22" i="5"/>
  <c r="K22" i="5"/>
  <c r="J22" i="5"/>
  <c r="I22" i="5"/>
  <c r="H22" i="5"/>
  <c r="G22" i="5"/>
  <c r="F22" i="5"/>
  <c r="E22" i="5"/>
  <c r="D22" i="5"/>
  <c r="C22" i="5"/>
  <c r="M21" i="5"/>
  <c r="L21" i="5"/>
  <c r="K21" i="5"/>
  <c r="J21" i="5"/>
  <c r="I21" i="5"/>
  <c r="H21" i="5"/>
  <c r="G21" i="5"/>
  <c r="F21" i="5"/>
  <c r="E21" i="5"/>
  <c r="D21" i="5"/>
  <c r="C21" i="5"/>
  <c r="M20" i="5"/>
  <c r="L20" i="5"/>
  <c r="K20" i="5"/>
  <c r="J20" i="5"/>
  <c r="I20" i="5"/>
  <c r="H20" i="5"/>
  <c r="G20" i="5"/>
  <c r="F20" i="5"/>
  <c r="E20" i="5"/>
  <c r="D20" i="5"/>
  <c r="C20" i="5"/>
  <c r="M19" i="5"/>
  <c r="L19" i="5"/>
  <c r="K19" i="5"/>
  <c r="J19" i="5"/>
  <c r="I19" i="5"/>
  <c r="H19" i="5"/>
  <c r="G19" i="5"/>
  <c r="F19" i="5"/>
  <c r="E19" i="5"/>
  <c r="D19" i="5"/>
  <c r="C19" i="5"/>
  <c r="M18" i="5"/>
  <c r="L18" i="5"/>
  <c r="K18" i="5"/>
  <c r="J18" i="5"/>
  <c r="I18" i="5"/>
  <c r="H18" i="5"/>
  <c r="G18" i="5"/>
  <c r="F18" i="5"/>
  <c r="E18" i="5"/>
  <c r="D18" i="5"/>
  <c r="C18" i="5"/>
  <c r="M17" i="5"/>
  <c r="L17" i="5"/>
  <c r="K17" i="5"/>
  <c r="J17" i="5"/>
  <c r="I17" i="5"/>
  <c r="H17" i="5"/>
  <c r="G17" i="5"/>
  <c r="F17" i="5"/>
  <c r="E17" i="5"/>
  <c r="D17" i="5"/>
  <c r="C17" i="5"/>
  <c r="M16" i="5"/>
  <c r="L16" i="5"/>
  <c r="K16" i="5"/>
  <c r="J16" i="5"/>
  <c r="I16" i="5"/>
  <c r="H16" i="5"/>
  <c r="G16" i="5"/>
  <c r="F16" i="5"/>
  <c r="E16" i="5"/>
  <c r="D16" i="5"/>
  <c r="C16" i="5"/>
  <c r="M15" i="5"/>
  <c r="L15" i="5"/>
  <c r="K15" i="5"/>
  <c r="J15" i="5"/>
  <c r="I15" i="5"/>
  <c r="H15" i="5"/>
  <c r="G15" i="5"/>
  <c r="F15" i="5"/>
  <c r="E15" i="5"/>
  <c r="D15" i="5"/>
  <c r="C15" i="5"/>
  <c r="M14" i="5"/>
  <c r="L14" i="5"/>
  <c r="K14" i="5"/>
  <c r="J14" i="5"/>
  <c r="I14" i="5"/>
  <c r="H14" i="5"/>
  <c r="G14" i="5"/>
  <c r="F14" i="5"/>
  <c r="E14" i="5"/>
  <c r="D14" i="5"/>
  <c r="C14" i="5"/>
  <c r="M13" i="5"/>
  <c r="L13" i="5"/>
  <c r="K13" i="5"/>
  <c r="J13" i="5"/>
  <c r="I13" i="5"/>
  <c r="H13" i="5"/>
  <c r="G13" i="5"/>
  <c r="F13" i="5"/>
  <c r="E13" i="5"/>
  <c r="D13" i="5"/>
  <c r="C13" i="5"/>
  <c r="M12" i="5"/>
  <c r="L12" i="5"/>
  <c r="K12" i="5"/>
  <c r="J12" i="5"/>
  <c r="I12" i="5"/>
  <c r="H12" i="5"/>
  <c r="G12" i="5"/>
  <c r="F12" i="5"/>
  <c r="E12" i="5"/>
  <c r="D12" i="5"/>
  <c r="C12" i="5"/>
  <c r="M11" i="5"/>
  <c r="L11" i="5"/>
  <c r="K11" i="5"/>
  <c r="J11" i="5"/>
  <c r="I11" i="5"/>
  <c r="H11" i="5"/>
  <c r="G11" i="5"/>
  <c r="F11" i="5"/>
  <c r="E11" i="5"/>
  <c r="D11" i="5"/>
  <c r="C11" i="5"/>
  <c r="M10" i="5"/>
  <c r="L10" i="5"/>
  <c r="K10" i="5"/>
  <c r="J10" i="5"/>
  <c r="I10" i="5"/>
  <c r="H10" i="5"/>
  <c r="G10" i="5"/>
  <c r="F10" i="5"/>
  <c r="E10" i="5"/>
  <c r="D10" i="5"/>
  <c r="C10" i="5"/>
  <c r="M9" i="5"/>
  <c r="L9" i="5"/>
  <c r="K9" i="5"/>
  <c r="J9" i="5"/>
  <c r="I9" i="5"/>
  <c r="H9" i="5"/>
  <c r="G9" i="5"/>
  <c r="F9" i="5"/>
  <c r="E9" i="5"/>
  <c r="D9" i="5"/>
  <c r="C9" i="5"/>
  <c r="M8" i="5"/>
  <c r="L8" i="5"/>
  <c r="K8" i="5"/>
  <c r="J8" i="5"/>
  <c r="I8" i="5"/>
  <c r="H8" i="5"/>
  <c r="G8" i="5"/>
  <c r="F8" i="5"/>
  <c r="E8" i="5"/>
  <c r="D8" i="5"/>
  <c r="C8" i="5"/>
  <c r="M7" i="5"/>
  <c r="L7" i="5"/>
  <c r="K7" i="5"/>
  <c r="J7" i="5"/>
  <c r="I7" i="5"/>
  <c r="H7" i="5"/>
  <c r="G7" i="5"/>
  <c r="F7" i="5"/>
  <c r="E7" i="5"/>
  <c r="D7" i="5"/>
  <c r="C7" i="5"/>
  <c r="L6" i="5"/>
  <c r="K6" i="5"/>
  <c r="J6" i="5"/>
  <c r="I6" i="5"/>
  <c r="H6" i="5"/>
  <c r="G6" i="5"/>
  <c r="F6" i="5"/>
  <c r="E6" i="5"/>
  <c r="D6" i="5"/>
  <c r="C6" i="5"/>
  <c r="J5" i="5"/>
  <c r="I5" i="5"/>
  <c r="H5" i="5"/>
  <c r="G5" i="5"/>
  <c r="F5" i="5"/>
  <c r="E5" i="5"/>
  <c r="D5" i="5"/>
  <c r="C5" i="5"/>
  <c r="H4" i="5"/>
  <c r="G4" i="5"/>
  <c r="F4" i="5"/>
  <c r="E4" i="5"/>
  <c r="D4" i="5"/>
  <c r="C4" i="5"/>
  <c r="F3" i="5"/>
  <c r="E3" i="5"/>
  <c r="D3" i="5"/>
  <c r="C3" i="5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B22" i="1"/>
  <c r="F16" i="1"/>
  <c r="E16" i="1"/>
  <c r="B21" i="1" s="1"/>
  <c r="D16" i="1"/>
  <c r="C16" i="1"/>
  <c r="B16" i="1"/>
  <c r="G16" i="1" s="1"/>
  <c r="B15" i="1"/>
  <c r="B8" i="1"/>
  <c r="K3" i="1"/>
  <c r="C18" i="2" s="1"/>
  <c r="D2" i="1"/>
  <c r="E18" i="2" s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D15" i="1"/>
  <c r="G15" i="1" s="1"/>
  <c r="E5" i="2"/>
  <c r="E6" i="2"/>
  <c r="E7" i="2"/>
  <c r="E8" i="2"/>
  <c r="E9" i="2"/>
  <c r="E10" i="2"/>
  <c r="E11" i="2"/>
  <c r="E12" i="2"/>
  <c r="E13" i="2"/>
  <c r="E14" i="2"/>
  <c r="E15" i="2"/>
  <c r="E16" i="2"/>
  <c r="E17" i="2"/>
</calcChain>
</file>

<file path=xl/sharedStrings.xml><?xml version="1.0" encoding="utf-8"?>
<sst xmlns="http://schemas.openxmlformats.org/spreadsheetml/2006/main" count="52" uniqueCount="42">
  <si>
    <t>Delay</t>
  </si>
  <si>
    <t>Efficiency Ratio</t>
  </si>
  <si>
    <t>Applicable for US/DS separation in FDD and for TDD US / legacy DS in TDD</t>
  </si>
  <si>
    <t>Guard Time</t>
  </si>
  <si>
    <t>us</t>
  </si>
  <si>
    <t>FDD</t>
  </si>
  <si>
    <t>Assumptions</t>
  </si>
  <si>
    <t>%</t>
  </si>
  <si>
    <t>:</t>
  </si>
  <si>
    <r>
      <t>Diplexer frequency separation</t>
    </r>
    <r>
      <rPr>
        <sz val="8"/>
        <color theme="1"/>
        <rFont val="Arial"/>
        <family val="2"/>
      </rPr>
      <t xml:space="preserve"> (% of carrier freq)</t>
    </r>
  </si>
  <si>
    <t>TDD</t>
  </si>
  <si>
    <t>Total BW available</t>
  </si>
  <si>
    <t>Carrier freq</t>
  </si>
  <si>
    <t>GHz</t>
  </si>
  <si>
    <t>MHz</t>
  </si>
  <si>
    <t>DS</t>
  </si>
  <si>
    <t>US</t>
  </si>
  <si>
    <t>Freq (MHz)</t>
  </si>
  <si>
    <t>ms</t>
  </si>
  <si>
    <t>% of time</t>
  </si>
  <si>
    <t>Time Utiliz</t>
  </si>
  <si>
    <t>(%)</t>
  </si>
  <si>
    <t>Effic</t>
  </si>
  <si>
    <t>Ratio (%)</t>
  </si>
  <si>
    <t>TDD incremental delay: DS</t>
  </si>
  <si>
    <t>TDD incremental delay: US</t>
  </si>
  <si>
    <t>Guard Freq:</t>
  </si>
  <si>
    <t>DS:US partition</t>
  </si>
  <si>
    <t>TDD Efficiency Ratio</t>
  </si>
  <si>
    <t>FDD Effic Ratio</t>
  </si>
  <si>
    <t>Delay Increase DS (ms)</t>
  </si>
  <si>
    <t>Delay Increase US (ms)</t>
  </si>
  <si>
    <t>DS/US period (without guard)</t>
  </si>
  <si>
    <t>DS/US period (with guard)</t>
  </si>
  <si>
    <t>gap size [ms]</t>
  </si>
  <si>
    <t>Period [ms]</t>
  </si>
  <si>
    <t>DS / US ratio</t>
  </si>
  <si>
    <t>Period
[ms]</t>
  </si>
  <si>
    <t>Gap
[ms]</t>
  </si>
  <si>
    <t>Ref. Barr study group presentation from May</t>
  </si>
  <si>
    <t>DS/US period w/o GT (ms)</t>
  </si>
  <si>
    <t>DS/US period w/ GT 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</si>
</sst>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FF33CC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0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0" fillId="2" borderId="0" xfId="0" applyFill="1"/>
    <xf numFmtId="0" fontId="0" fillId="2" borderId="0" xfId="0" applyNumberFormat="1" applyFill="1"/>
    <xf numFmtId="2" fontId="0" fillId="0" borderId="0" xfId="0" applyNumberFormat="1"/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/>
    <xf numFmtId="0" fontId="4" fillId="0" borderId="9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/>
    <xf numFmtId="2" fontId="0" fillId="0" borderId="5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6" fillId="0" borderId="0" xfId="0" applyFont="1"/>
    <xf numFmtId="10" fontId="0" fillId="0" borderId="0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  <xf numFmtId="0" fontId="3" fillId="0" borderId="28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TDD Efficiency Ratio</c:v>
          </c:tx>
          <c:xVal>
            <c:numRef>
              <c:f>'TDD Plots Data'!$H$5:$H$23</c:f>
              <c:numCache>
                <c:formatCode>General</c:formatCode>
                <c:ptCount val="19"/>
                <c:pt idx="0">
                  <c:v>0.21400000000000002</c:v>
                </c:pt>
                <c:pt idx="1">
                  <c:v>0.314</c:v>
                </c:pt>
                <c:pt idx="2">
                  <c:v>0.41400000000000003</c:v>
                </c:pt>
                <c:pt idx="3">
                  <c:v>0.51400000000000001</c:v>
                </c:pt>
                <c:pt idx="4">
                  <c:v>0.61399999999999999</c:v>
                </c:pt>
                <c:pt idx="5">
                  <c:v>0.71399999999999997</c:v>
                </c:pt>
                <c:pt idx="6">
                  <c:v>0.81400000000000006</c:v>
                </c:pt>
                <c:pt idx="7">
                  <c:v>0.91400000000000003</c:v>
                </c:pt>
                <c:pt idx="8">
                  <c:v>1.014</c:v>
                </c:pt>
                <c:pt idx="9">
                  <c:v>1.1140000000000001</c:v>
                </c:pt>
                <c:pt idx="10">
                  <c:v>1.214</c:v>
                </c:pt>
                <c:pt idx="11">
                  <c:v>1.3140000000000001</c:v>
                </c:pt>
                <c:pt idx="12">
                  <c:v>1.4139999999999999</c:v>
                </c:pt>
                <c:pt idx="13">
                  <c:v>1.514</c:v>
                </c:pt>
              </c:numCache>
            </c:numRef>
          </c:xVal>
          <c:yVal>
            <c:numRef>
              <c:f>'TDD Plots Data'!$C$5:$C$18</c:f>
              <c:numCache>
                <c:formatCode>0.00%</c:formatCode>
                <c:ptCount val="14"/>
                <c:pt idx="0">
                  <c:v>0.77881619937694702</c:v>
                </c:pt>
                <c:pt idx="1">
                  <c:v>0.79617834394904452</c:v>
                </c:pt>
                <c:pt idx="2">
                  <c:v>0.80515297906602246</c:v>
                </c:pt>
                <c:pt idx="3">
                  <c:v>0.8106355382619973</c:v>
                </c:pt>
                <c:pt idx="4">
                  <c:v>0.81433224755700317</c:v>
                </c:pt>
                <c:pt idx="5">
                  <c:v>0.81699346405228745</c:v>
                </c:pt>
                <c:pt idx="6">
                  <c:v>0.819000819000819</c:v>
                </c:pt>
                <c:pt idx="7">
                  <c:v>0.82056892778993429</c:v>
                </c:pt>
                <c:pt idx="8">
                  <c:v>0.82182774490466792</c:v>
                </c:pt>
                <c:pt idx="9">
                  <c:v>0.8228605625374027</c:v>
                </c:pt>
                <c:pt idx="10">
                  <c:v>0.82372322899505757</c:v>
                </c:pt>
                <c:pt idx="11">
                  <c:v>0.82445459157787915</c:v>
                </c:pt>
                <c:pt idx="12">
                  <c:v>0.82508250825082496</c:v>
                </c:pt>
                <c:pt idx="13">
                  <c:v>0.82562747688243054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96640"/>
        <c:axId val="92498560"/>
      </c:scatterChart>
      <c:valAx>
        <c:axId val="924966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 baseline="0"/>
                  <a:t>TDD Cycle Duration [ms]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92498560"/>
        <c:crosses val="autoZero"/>
        <c:crossBetween val="midCat"/>
      </c:valAx>
      <c:valAx>
        <c:axId val="92498560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92496640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DS incrementatal delay</c:v>
          </c:tx>
          <c:xVal>
            <c:numRef>
              <c:f>'TDD Plots Data'!$H$5:$H$18</c:f>
              <c:numCache>
                <c:formatCode>General</c:formatCode>
                <c:ptCount val="14"/>
                <c:pt idx="0">
                  <c:v>0.21400000000000002</c:v>
                </c:pt>
                <c:pt idx="1">
                  <c:v>0.314</c:v>
                </c:pt>
                <c:pt idx="2">
                  <c:v>0.41400000000000003</c:v>
                </c:pt>
                <c:pt idx="3">
                  <c:v>0.51400000000000001</c:v>
                </c:pt>
                <c:pt idx="4">
                  <c:v>0.61399999999999999</c:v>
                </c:pt>
                <c:pt idx="5">
                  <c:v>0.71399999999999997</c:v>
                </c:pt>
                <c:pt idx="6">
                  <c:v>0.81400000000000006</c:v>
                </c:pt>
                <c:pt idx="7">
                  <c:v>0.91400000000000003</c:v>
                </c:pt>
                <c:pt idx="8">
                  <c:v>1.014</c:v>
                </c:pt>
                <c:pt idx="9">
                  <c:v>1.1140000000000001</c:v>
                </c:pt>
                <c:pt idx="10">
                  <c:v>1.214</c:v>
                </c:pt>
                <c:pt idx="11">
                  <c:v>1.3140000000000001</c:v>
                </c:pt>
                <c:pt idx="12">
                  <c:v>1.4139999999999999</c:v>
                </c:pt>
                <c:pt idx="13">
                  <c:v>1.514</c:v>
                </c:pt>
              </c:numCache>
            </c:numRef>
          </c:xVal>
          <c:yVal>
            <c:numRef>
              <c:f>'TDD Plots Data'!$D$5:$D$18</c:f>
              <c:numCache>
                <c:formatCode>General</c:formatCode>
                <c:ptCount val="14"/>
                <c:pt idx="0">
                  <c:v>0.114</c:v>
                </c:pt>
                <c:pt idx="1">
                  <c:v>0.16400000000000001</c:v>
                </c:pt>
                <c:pt idx="2">
                  <c:v>0.21400000000000002</c:v>
                </c:pt>
                <c:pt idx="3">
                  <c:v>0.26400000000000001</c:v>
                </c:pt>
                <c:pt idx="4">
                  <c:v>0.314</c:v>
                </c:pt>
                <c:pt idx="5">
                  <c:v>0.36399999999999999</c:v>
                </c:pt>
                <c:pt idx="6">
                  <c:v>0.41400000000000003</c:v>
                </c:pt>
                <c:pt idx="7">
                  <c:v>0.46400000000000002</c:v>
                </c:pt>
                <c:pt idx="8">
                  <c:v>0.51400000000000001</c:v>
                </c:pt>
                <c:pt idx="9">
                  <c:v>0.56400000000000006</c:v>
                </c:pt>
                <c:pt idx="10">
                  <c:v>0.61399999999999999</c:v>
                </c:pt>
                <c:pt idx="11">
                  <c:v>0.66400000000000003</c:v>
                </c:pt>
                <c:pt idx="12">
                  <c:v>0.71399999999999997</c:v>
                </c:pt>
                <c:pt idx="13">
                  <c:v>0.76400000000000001</c:v>
                </c:pt>
              </c:numCache>
            </c:numRef>
          </c:yVal>
          <c:smooth val="0"/>
        </c:ser>
        <c:ser>
          <c:idx val="1"/>
          <c:order val="1"/>
          <c:tx>
            <c:v>US incremental delay</c:v>
          </c:tx>
          <c:xVal>
            <c:numRef>
              <c:f>'TDD Plots Data'!$H$5:$H$18</c:f>
              <c:numCache>
                <c:formatCode>General</c:formatCode>
                <c:ptCount val="14"/>
                <c:pt idx="0">
                  <c:v>0.21400000000000002</c:v>
                </c:pt>
                <c:pt idx="1">
                  <c:v>0.314</c:v>
                </c:pt>
                <c:pt idx="2">
                  <c:v>0.41400000000000003</c:v>
                </c:pt>
                <c:pt idx="3">
                  <c:v>0.51400000000000001</c:v>
                </c:pt>
                <c:pt idx="4">
                  <c:v>0.61399999999999999</c:v>
                </c:pt>
                <c:pt idx="5">
                  <c:v>0.71399999999999997</c:v>
                </c:pt>
                <c:pt idx="6">
                  <c:v>0.81400000000000006</c:v>
                </c:pt>
                <c:pt idx="7">
                  <c:v>0.91400000000000003</c:v>
                </c:pt>
                <c:pt idx="8">
                  <c:v>1.014</c:v>
                </c:pt>
                <c:pt idx="9">
                  <c:v>1.1140000000000001</c:v>
                </c:pt>
                <c:pt idx="10">
                  <c:v>1.214</c:v>
                </c:pt>
                <c:pt idx="11">
                  <c:v>1.3140000000000001</c:v>
                </c:pt>
                <c:pt idx="12">
                  <c:v>1.4139999999999999</c:v>
                </c:pt>
                <c:pt idx="13">
                  <c:v>1.514</c:v>
                </c:pt>
              </c:numCache>
            </c:numRef>
          </c:xVal>
          <c:yVal>
            <c:numRef>
              <c:f>'TDD Plots Data'!$E$5:$E$18</c:f>
              <c:numCache>
                <c:formatCode>General</c:formatCode>
                <c:ptCount val="14"/>
                <c:pt idx="0">
                  <c:v>0.114</c:v>
                </c:pt>
                <c:pt idx="1">
                  <c:v>0.16400000000000001</c:v>
                </c:pt>
                <c:pt idx="2">
                  <c:v>0.21400000000000002</c:v>
                </c:pt>
                <c:pt idx="3">
                  <c:v>0.26400000000000001</c:v>
                </c:pt>
                <c:pt idx="4">
                  <c:v>0.314</c:v>
                </c:pt>
                <c:pt idx="5">
                  <c:v>0.36399999999999999</c:v>
                </c:pt>
                <c:pt idx="6">
                  <c:v>0.41400000000000003</c:v>
                </c:pt>
                <c:pt idx="7">
                  <c:v>0.46400000000000002</c:v>
                </c:pt>
                <c:pt idx="8">
                  <c:v>0.51400000000000001</c:v>
                </c:pt>
                <c:pt idx="9">
                  <c:v>0.56400000000000006</c:v>
                </c:pt>
                <c:pt idx="10">
                  <c:v>0.61399999999999999</c:v>
                </c:pt>
                <c:pt idx="11">
                  <c:v>0.66400000000000003</c:v>
                </c:pt>
                <c:pt idx="12">
                  <c:v>0.71399999999999997</c:v>
                </c:pt>
                <c:pt idx="13">
                  <c:v>0.76400000000000001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68064"/>
        <c:axId val="100169984"/>
      </c:scatterChart>
      <c:valAx>
        <c:axId val="100168064"/>
        <c:scaling>
          <c:orientation val="minMax"/>
        </c:scaling>
        <c:delete val="0"/>
        <c:axPos val="b"/>
        <c:minorGridlines>
          <c:spPr>
            <a:ln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1" i="0" baseline="0">
                    <a:effectLst/>
                  </a:rPr>
                  <a:t>TDD Cycle Duration [ms] </a:t>
                </a:r>
                <a:endParaRPr lang="en-US" sz="16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0169984"/>
        <c:crosses val="autoZero"/>
        <c:crossBetween val="midCat"/>
      </c:valAx>
      <c:valAx>
        <c:axId val="100169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Delay</a:t>
                </a:r>
                <a:r>
                  <a:rPr lang="en-US" sz="1600" baseline="0"/>
                  <a:t> Increase [ms]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016806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0397939004356655E-2"/>
          <c:y val="2.3209886280566066E-2"/>
          <c:w val="0.93435810628758498"/>
          <c:h val="0.91693812282885567"/>
        </c:manualLayout>
      </c:layout>
      <c:surface3DChart>
        <c:wireframe val="0"/>
        <c:ser>
          <c:idx val="0"/>
          <c:order val="0"/>
          <c:tx>
            <c:strRef>
              <c:f>'[1]3D plot - TDD slot efficiency '!$C$2</c:f>
              <c:strCache>
                <c:ptCount val="1"/>
                <c:pt idx="0">
                  <c:v>0.01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'!$C$3:$C$52</c:f>
              <c:numCache>
                <c:formatCode>General</c:formatCode>
                <c:ptCount val="50"/>
                <c:pt idx="0">
                  <c:v>0.79999999999999993</c:v>
                </c:pt>
                <c:pt idx="1">
                  <c:v>0.9</c:v>
                </c:pt>
                <c:pt idx="2">
                  <c:v>0.93333333333333324</c:v>
                </c:pt>
                <c:pt idx="3">
                  <c:v>0.95</c:v>
                </c:pt>
                <c:pt idx="4">
                  <c:v>0.96</c:v>
                </c:pt>
                <c:pt idx="5">
                  <c:v>0.96666666666666667</c:v>
                </c:pt>
                <c:pt idx="6">
                  <c:v>0.97142857142857142</c:v>
                </c:pt>
                <c:pt idx="7">
                  <c:v>0.97499999999999998</c:v>
                </c:pt>
                <c:pt idx="8">
                  <c:v>0.97777777777777775</c:v>
                </c:pt>
                <c:pt idx="9">
                  <c:v>0.98</c:v>
                </c:pt>
                <c:pt idx="10">
                  <c:v>0.98181818181818181</c:v>
                </c:pt>
                <c:pt idx="11">
                  <c:v>0.98333333333333328</c:v>
                </c:pt>
                <c:pt idx="12">
                  <c:v>0.98461538461538456</c:v>
                </c:pt>
                <c:pt idx="13">
                  <c:v>0.98571428571428565</c:v>
                </c:pt>
                <c:pt idx="14">
                  <c:v>0.98666666666666669</c:v>
                </c:pt>
                <c:pt idx="15">
                  <c:v>0.98750000000000004</c:v>
                </c:pt>
                <c:pt idx="16">
                  <c:v>0.9882352941176471</c:v>
                </c:pt>
                <c:pt idx="17">
                  <c:v>0.98888888888888893</c:v>
                </c:pt>
                <c:pt idx="18">
                  <c:v>0.98947368421052628</c:v>
                </c:pt>
                <c:pt idx="19">
                  <c:v>0.99</c:v>
                </c:pt>
                <c:pt idx="20">
                  <c:v>0.99047619047619051</c:v>
                </c:pt>
                <c:pt idx="21">
                  <c:v>0.99090909090909085</c:v>
                </c:pt>
                <c:pt idx="22">
                  <c:v>0.9913043478260869</c:v>
                </c:pt>
                <c:pt idx="23">
                  <c:v>0.9916666666666667</c:v>
                </c:pt>
                <c:pt idx="24">
                  <c:v>0.99199999999999999</c:v>
                </c:pt>
                <c:pt idx="25">
                  <c:v>0.99230769230769234</c:v>
                </c:pt>
                <c:pt idx="26">
                  <c:v>0.99259259259259258</c:v>
                </c:pt>
                <c:pt idx="27">
                  <c:v>0.99285714285714288</c:v>
                </c:pt>
                <c:pt idx="28">
                  <c:v>0.99310344827586206</c:v>
                </c:pt>
                <c:pt idx="29">
                  <c:v>0.99333333333333329</c:v>
                </c:pt>
                <c:pt idx="30">
                  <c:v>0.99354838709677418</c:v>
                </c:pt>
                <c:pt idx="31">
                  <c:v>0.99375000000000002</c:v>
                </c:pt>
                <c:pt idx="32">
                  <c:v>0.9939393939393939</c:v>
                </c:pt>
                <c:pt idx="33">
                  <c:v>0.99411764705882355</c:v>
                </c:pt>
                <c:pt idx="34">
                  <c:v>0.99428571428571433</c:v>
                </c:pt>
                <c:pt idx="35">
                  <c:v>0.99444444444444446</c:v>
                </c:pt>
                <c:pt idx="36">
                  <c:v>0.99459459459459454</c:v>
                </c:pt>
                <c:pt idx="37">
                  <c:v>0.99473684210526314</c:v>
                </c:pt>
                <c:pt idx="38">
                  <c:v>0.99487179487179489</c:v>
                </c:pt>
                <c:pt idx="39">
                  <c:v>0.995</c:v>
                </c:pt>
                <c:pt idx="40">
                  <c:v>0.9951219512195123</c:v>
                </c:pt>
                <c:pt idx="41">
                  <c:v>0.99523809523809537</c:v>
                </c:pt>
                <c:pt idx="42">
                  <c:v>0.99534883720930245</c:v>
                </c:pt>
                <c:pt idx="43">
                  <c:v>0.99545454545454559</c:v>
                </c:pt>
                <c:pt idx="44">
                  <c:v>0.99555555555555564</c:v>
                </c:pt>
                <c:pt idx="45">
                  <c:v>0.99565217391304361</c:v>
                </c:pt>
                <c:pt idx="46">
                  <c:v>0.99574468085106393</c:v>
                </c:pt>
                <c:pt idx="47">
                  <c:v>0.99583333333333346</c:v>
                </c:pt>
                <c:pt idx="48">
                  <c:v>0.99591836734693884</c:v>
                </c:pt>
                <c:pt idx="49">
                  <c:v>0.99600000000000011</c:v>
                </c:pt>
              </c:numCache>
            </c:numRef>
          </c:val>
        </c:ser>
        <c:ser>
          <c:idx val="1"/>
          <c:order val="1"/>
          <c:tx>
            <c:strRef>
              <c:f>'[1]3D plot - TDD slot efficiency '!$D$2</c:f>
              <c:strCache>
                <c:ptCount val="1"/>
                <c:pt idx="0">
                  <c:v>0.025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'!$D$3:$D$52</c:f>
              <c:numCache>
                <c:formatCode>General</c:formatCode>
                <c:ptCount val="50"/>
                <c:pt idx="0">
                  <c:v>0.5</c:v>
                </c:pt>
                <c:pt idx="1">
                  <c:v>0.75000000000000011</c:v>
                </c:pt>
                <c:pt idx="2">
                  <c:v>0.83333333333333337</c:v>
                </c:pt>
                <c:pt idx="3">
                  <c:v>0.875</c:v>
                </c:pt>
                <c:pt idx="4">
                  <c:v>0.9</c:v>
                </c:pt>
                <c:pt idx="5">
                  <c:v>0.91666666666666663</c:v>
                </c:pt>
                <c:pt idx="6">
                  <c:v>0.92857142857142849</c:v>
                </c:pt>
                <c:pt idx="7">
                  <c:v>0.9375</c:v>
                </c:pt>
                <c:pt idx="8">
                  <c:v>0.94444444444444442</c:v>
                </c:pt>
                <c:pt idx="9">
                  <c:v>0.95</c:v>
                </c:pt>
                <c:pt idx="10">
                  <c:v>0.95454545454545447</c:v>
                </c:pt>
                <c:pt idx="11">
                  <c:v>0.95833333333333326</c:v>
                </c:pt>
                <c:pt idx="12">
                  <c:v>0.96153846153846145</c:v>
                </c:pt>
                <c:pt idx="13">
                  <c:v>0.9642857142857143</c:v>
                </c:pt>
                <c:pt idx="14">
                  <c:v>0.96666666666666667</c:v>
                </c:pt>
                <c:pt idx="15">
                  <c:v>0.96875</c:v>
                </c:pt>
                <c:pt idx="16">
                  <c:v>0.97058823529411764</c:v>
                </c:pt>
                <c:pt idx="17">
                  <c:v>0.97222222222222221</c:v>
                </c:pt>
                <c:pt idx="18">
                  <c:v>0.97368421052631582</c:v>
                </c:pt>
                <c:pt idx="19">
                  <c:v>0.97499999999999998</c:v>
                </c:pt>
                <c:pt idx="20">
                  <c:v>0.97619047619047628</c:v>
                </c:pt>
                <c:pt idx="21">
                  <c:v>0.9772727272727274</c:v>
                </c:pt>
                <c:pt idx="22">
                  <c:v>0.97826086956521752</c:v>
                </c:pt>
                <c:pt idx="23">
                  <c:v>0.97916666666666674</c:v>
                </c:pt>
                <c:pt idx="24">
                  <c:v>0.98000000000000009</c:v>
                </c:pt>
                <c:pt idx="25">
                  <c:v>0.98076923076923084</c:v>
                </c:pt>
                <c:pt idx="26">
                  <c:v>0.98148148148148151</c:v>
                </c:pt>
                <c:pt idx="27">
                  <c:v>0.98214285714285721</c:v>
                </c:pt>
                <c:pt idx="28">
                  <c:v>0.98275862068965525</c:v>
                </c:pt>
                <c:pt idx="29">
                  <c:v>0.98333333333333339</c:v>
                </c:pt>
                <c:pt idx="30">
                  <c:v>0.9838709677419355</c:v>
                </c:pt>
                <c:pt idx="31">
                  <c:v>0.98437500000000011</c:v>
                </c:pt>
                <c:pt idx="32">
                  <c:v>0.98484848484848486</c:v>
                </c:pt>
                <c:pt idx="33">
                  <c:v>0.98529411764705888</c:v>
                </c:pt>
                <c:pt idx="34">
                  <c:v>0.98571428571428577</c:v>
                </c:pt>
                <c:pt idx="35">
                  <c:v>0.98611111111111116</c:v>
                </c:pt>
                <c:pt idx="36">
                  <c:v>0.98648648648648651</c:v>
                </c:pt>
                <c:pt idx="37">
                  <c:v>0.98684210526315796</c:v>
                </c:pt>
                <c:pt idx="38">
                  <c:v>0.98717948717948723</c:v>
                </c:pt>
                <c:pt idx="39">
                  <c:v>0.98750000000000004</c:v>
                </c:pt>
                <c:pt idx="40">
                  <c:v>0.98780487804878048</c:v>
                </c:pt>
                <c:pt idx="41">
                  <c:v>0.98809523809523814</c:v>
                </c:pt>
                <c:pt idx="42">
                  <c:v>0.9883720930232559</c:v>
                </c:pt>
                <c:pt idx="43">
                  <c:v>0.98863636363636365</c:v>
                </c:pt>
                <c:pt idx="44">
                  <c:v>0.98888888888888893</c:v>
                </c:pt>
                <c:pt idx="45">
                  <c:v>0.98913043478260876</c:v>
                </c:pt>
                <c:pt idx="46">
                  <c:v>0.98936170212765961</c:v>
                </c:pt>
                <c:pt idx="47">
                  <c:v>0.98958333333333337</c:v>
                </c:pt>
                <c:pt idx="48">
                  <c:v>0.98979591836734693</c:v>
                </c:pt>
                <c:pt idx="49">
                  <c:v>0.99</c:v>
                </c:pt>
              </c:numCache>
            </c:numRef>
          </c:val>
        </c:ser>
        <c:ser>
          <c:idx val="2"/>
          <c:order val="2"/>
          <c:tx>
            <c:strRef>
              <c:f>'[1]3D plot - TDD slot efficiency '!$E$2</c:f>
              <c:strCache>
                <c:ptCount val="1"/>
                <c:pt idx="0">
                  <c:v>0.035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'!$E$3:$E$52</c:f>
              <c:numCache>
                <c:formatCode>General</c:formatCode>
                <c:ptCount val="50"/>
                <c:pt idx="0">
                  <c:v>0.3</c:v>
                </c:pt>
                <c:pt idx="1">
                  <c:v>0.65</c:v>
                </c:pt>
                <c:pt idx="2">
                  <c:v>0.76666666666666661</c:v>
                </c:pt>
                <c:pt idx="3">
                  <c:v>0.82499999999999996</c:v>
                </c:pt>
                <c:pt idx="4">
                  <c:v>0.86</c:v>
                </c:pt>
                <c:pt idx="5">
                  <c:v>0.88333333333333341</c:v>
                </c:pt>
                <c:pt idx="6">
                  <c:v>0.89999999999999991</c:v>
                </c:pt>
                <c:pt idx="7">
                  <c:v>0.91249999999999998</c:v>
                </c:pt>
                <c:pt idx="8">
                  <c:v>0.92222222222222228</c:v>
                </c:pt>
                <c:pt idx="9">
                  <c:v>0.92999999999999994</c:v>
                </c:pt>
                <c:pt idx="10">
                  <c:v>0.93636363636363629</c:v>
                </c:pt>
                <c:pt idx="11">
                  <c:v>0.94166666666666665</c:v>
                </c:pt>
                <c:pt idx="12">
                  <c:v>0.94615384615384612</c:v>
                </c:pt>
                <c:pt idx="13">
                  <c:v>0.95</c:v>
                </c:pt>
                <c:pt idx="14">
                  <c:v>0.95333333333333325</c:v>
                </c:pt>
                <c:pt idx="15">
                  <c:v>0.95624999999999993</c:v>
                </c:pt>
                <c:pt idx="16">
                  <c:v>0.95882352941176463</c:v>
                </c:pt>
                <c:pt idx="17">
                  <c:v>0.96111111111111103</c:v>
                </c:pt>
                <c:pt idx="18">
                  <c:v>0.9631578947368421</c:v>
                </c:pt>
                <c:pt idx="19">
                  <c:v>0.96499999999999997</c:v>
                </c:pt>
                <c:pt idx="20">
                  <c:v>0.96666666666666679</c:v>
                </c:pt>
                <c:pt idx="21">
                  <c:v>0.96818181818181825</c:v>
                </c:pt>
                <c:pt idx="22">
                  <c:v>0.96956521739130441</c:v>
                </c:pt>
                <c:pt idx="23">
                  <c:v>0.97083333333333344</c:v>
                </c:pt>
                <c:pt idx="24">
                  <c:v>0.97200000000000009</c:v>
                </c:pt>
                <c:pt idx="25">
                  <c:v>0.97307692307692317</c:v>
                </c:pt>
                <c:pt idx="26">
                  <c:v>0.97407407407407409</c:v>
                </c:pt>
                <c:pt idx="27">
                  <c:v>0.97500000000000009</c:v>
                </c:pt>
                <c:pt idx="28">
                  <c:v>0.9758620689655173</c:v>
                </c:pt>
                <c:pt idx="29">
                  <c:v>0.97666666666666668</c:v>
                </c:pt>
                <c:pt idx="30">
                  <c:v>0.97741935483870968</c:v>
                </c:pt>
                <c:pt idx="31">
                  <c:v>0.97812500000000002</c:v>
                </c:pt>
                <c:pt idx="32">
                  <c:v>0.97878787878787887</c:v>
                </c:pt>
                <c:pt idx="33">
                  <c:v>0.97941176470588243</c:v>
                </c:pt>
                <c:pt idx="34">
                  <c:v>0.98000000000000009</c:v>
                </c:pt>
                <c:pt idx="35">
                  <c:v>0.98055555555555562</c:v>
                </c:pt>
                <c:pt idx="36">
                  <c:v>0.98108108108108116</c:v>
                </c:pt>
                <c:pt idx="37">
                  <c:v>0.98157894736842111</c:v>
                </c:pt>
                <c:pt idx="38">
                  <c:v>0.98205128205128212</c:v>
                </c:pt>
                <c:pt idx="39">
                  <c:v>0.98250000000000004</c:v>
                </c:pt>
                <c:pt idx="40">
                  <c:v>0.98292682926829256</c:v>
                </c:pt>
                <c:pt idx="41">
                  <c:v>0.98333333333333328</c:v>
                </c:pt>
                <c:pt idx="42">
                  <c:v>0.98372093023255802</c:v>
                </c:pt>
                <c:pt idx="43">
                  <c:v>0.98409090909090902</c:v>
                </c:pt>
                <c:pt idx="44">
                  <c:v>0.98444444444444434</c:v>
                </c:pt>
                <c:pt idx="45">
                  <c:v>0.98478260869565215</c:v>
                </c:pt>
                <c:pt idx="46">
                  <c:v>0.98510638297872333</c:v>
                </c:pt>
                <c:pt idx="47">
                  <c:v>0.98541666666666661</c:v>
                </c:pt>
                <c:pt idx="48">
                  <c:v>0.98571428571428565</c:v>
                </c:pt>
                <c:pt idx="49">
                  <c:v>0.98599999999999999</c:v>
                </c:pt>
              </c:numCache>
            </c:numRef>
          </c:val>
        </c:ser>
        <c:ser>
          <c:idx val="3"/>
          <c:order val="3"/>
          <c:tx>
            <c:strRef>
              <c:f>'[1]3D plot - TDD slot efficiency '!$F$2</c:f>
              <c:strCache>
                <c:ptCount val="1"/>
                <c:pt idx="0">
                  <c:v>0.05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'!$F$3:$F$52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0.66666666666666663</c:v>
                </c:pt>
                <c:pt idx="3">
                  <c:v>0.75000000000000011</c:v>
                </c:pt>
                <c:pt idx="4">
                  <c:v>0.8</c:v>
                </c:pt>
                <c:pt idx="5">
                  <c:v>0.83333333333333337</c:v>
                </c:pt>
                <c:pt idx="6">
                  <c:v>0.85714285714285721</c:v>
                </c:pt>
                <c:pt idx="7">
                  <c:v>0.875</c:v>
                </c:pt>
                <c:pt idx="8">
                  <c:v>0.88888888888888895</c:v>
                </c:pt>
                <c:pt idx="9">
                  <c:v>0.9</c:v>
                </c:pt>
                <c:pt idx="10">
                  <c:v>0.90909090909090906</c:v>
                </c:pt>
                <c:pt idx="11">
                  <c:v>0.91666666666666663</c:v>
                </c:pt>
                <c:pt idx="12">
                  <c:v>0.92307692307692302</c:v>
                </c:pt>
                <c:pt idx="13">
                  <c:v>0.92857142857142849</c:v>
                </c:pt>
                <c:pt idx="14">
                  <c:v>0.93333333333333324</c:v>
                </c:pt>
                <c:pt idx="15">
                  <c:v>0.9375</c:v>
                </c:pt>
                <c:pt idx="16">
                  <c:v>0.94117647058823528</c:v>
                </c:pt>
                <c:pt idx="17">
                  <c:v>0.94444444444444442</c:v>
                </c:pt>
                <c:pt idx="18">
                  <c:v>0.94736842105263153</c:v>
                </c:pt>
                <c:pt idx="19">
                  <c:v>0.95</c:v>
                </c:pt>
                <c:pt idx="20">
                  <c:v>0.95238095238095233</c:v>
                </c:pt>
                <c:pt idx="21">
                  <c:v>0.95454545454545447</c:v>
                </c:pt>
                <c:pt idx="22">
                  <c:v>0.9565217391304347</c:v>
                </c:pt>
                <c:pt idx="23">
                  <c:v>0.95833333333333326</c:v>
                </c:pt>
                <c:pt idx="24">
                  <c:v>0.96</c:v>
                </c:pt>
                <c:pt idx="25">
                  <c:v>0.96153846153846145</c:v>
                </c:pt>
                <c:pt idx="26">
                  <c:v>0.96296296296296291</c:v>
                </c:pt>
                <c:pt idx="27">
                  <c:v>0.9642857142857143</c:v>
                </c:pt>
                <c:pt idx="28">
                  <c:v>0.96551724137931028</c:v>
                </c:pt>
                <c:pt idx="29">
                  <c:v>0.96666666666666667</c:v>
                </c:pt>
                <c:pt idx="30">
                  <c:v>0.96774193548387089</c:v>
                </c:pt>
                <c:pt idx="31">
                  <c:v>0.96875</c:v>
                </c:pt>
                <c:pt idx="32">
                  <c:v>0.96969696969696972</c:v>
                </c:pt>
                <c:pt idx="33">
                  <c:v>0.97058823529411764</c:v>
                </c:pt>
                <c:pt idx="34">
                  <c:v>0.97142857142857142</c:v>
                </c:pt>
                <c:pt idx="35">
                  <c:v>0.97222222222222221</c:v>
                </c:pt>
                <c:pt idx="36">
                  <c:v>0.97297297297297292</c:v>
                </c:pt>
                <c:pt idx="37">
                  <c:v>0.97368421052631582</c:v>
                </c:pt>
                <c:pt idx="38">
                  <c:v>0.97435897435897434</c:v>
                </c:pt>
                <c:pt idx="39">
                  <c:v>0.97499999999999998</c:v>
                </c:pt>
                <c:pt idx="40">
                  <c:v>0.97560975609756095</c:v>
                </c:pt>
                <c:pt idx="41">
                  <c:v>0.97619047619047628</c:v>
                </c:pt>
                <c:pt idx="42">
                  <c:v>0.9767441860465117</c:v>
                </c:pt>
                <c:pt idx="43">
                  <c:v>0.9772727272727274</c:v>
                </c:pt>
                <c:pt idx="44">
                  <c:v>0.97777777777777786</c:v>
                </c:pt>
                <c:pt idx="45">
                  <c:v>0.97826086956521752</c:v>
                </c:pt>
                <c:pt idx="46">
                  <c:v>0.97872340425531923</c:v>
                </c:pt>
                <c:pt idx="47">
                  <c:v>0.97916666666666674</c:v>
                </c:pt>
                <c:pt idx="48">
                  <c:v>0.97959183673469397</c:v>
                </c:pt>
                <c:pt idx="49">
                  <c:v>0.98000000000000009</c:v>
                </c:pt>
              </c:numCache>
            </c:numRef>
          </c:val>
        </c:ser>
        <c:ser>
          <c:idx val="4"/>
          <c:order val="4"/>
          <c:tx>
            <c:strRef>
              <c:f>'[1]3D plot - TDD slot efficiency '!$G$2</c:f>
              <c:strCache>
                <c:ptCount val="1"/>
                <c:pt idx="0">
                  <c:v>0.075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'!$G$3:$G$52</c:f>
              <c:numCache>
                <c:formatCode>General</c:formatCode>
                <c:ptCount val="50"/>
                <c:pt idx="1">
                  <c:v>0.25000000000000006</c:v>
                </c:pt>
                <c:pt idx="2">
                  <c:v>0.5</c:v>
                </c:pt>
                <c:pt idx="3">
                  <c:v>0.625</c:v>
                </c:pt>
                <c:pt idx="4">
                  <c:v>0.7</c:v>
                </c:pt>
                <c:pt idx="5">
                  <c:v>0.75</c:v>
                </c:pt>
                <c:pt idx="6">
                  <c:v>0.7857142857142857</c:v>
                </c:pt>
                <c:pt idx="7">
                  <c:v>0.8125</c:v>
                </c:pt>
                <c:pt idx="8">
                  <c:v>0.83333333333333326</c:v>
                </c:pt>
                <c:pt idx="9">
                  <c:v>0.85</c:v>
                </c:pt>
                <c:pt idx="10">
                  <c:v>0.86363636363636365</c:v>
                </c:pt>
                <c:pt idx="11">
                  <c:v>0.87500000000000011</c:v>
                </c:pt>
                <c:pt idx="12">
                  <c:v>0.88461538461538469</c:v>
                </c:pt>
                <c:pt idx="13">
                  <c:v>0.8928571428571429</c:v>
                </c:pt>
                <c:pt idx="14">
                  <c:v>0.9</c:v>
                </c:pt>
                <c:pt idx="15">
                  <c:v>0.90625000000000011</c:v>
                </c:pt>
                <c:pt idx="16">
                  <c:v>0.91176470588235303</c:v>
                </c:pt>
                <c:pt idx="17">
                  <c:v>0.91666666666666674</c:v>
                </c:pt>
                <c:pt idx="18">
                  <c:v>0.92105263157894746</c:v>
                </c:pt>
                <c:pt idx="19">
                  <c:v>0.92500000000000004</c:v>
                </c:pt>
                <c:pt idx="20">
                  <c:v>0.9285714285714286</c:v>
                </c:pt>
                <c:pt idx="21">
                  <c:v>0.93181818181818188</c:v>
                </c:pt>
                <c:pt idx="22">
                  <c:v>0.93478260869565222</c:v>
                </c:pt>
                <c:pt idx="23">
                  <c:v>0.9375</c:v>
                </c:pt>
                <c:pt idx="24">
                  <c:v>0.94000000000000006</c:v>
                </c:pt>
                <c:pt idx="25">
                  <c:v>0.94230769230769229</c:v>
                </c:pt>
                <c:pt idx="26">
                  <c:v>0.94444444444444453</c:v>
                </c:pt>
                <c:pt idx="27">
                  <c:v>0.94642857142857151</c:v>
                </c:pt>
                <c:pt idx="28">
                  <c:v>0.94827586206896552</c:v>
                </c:pt>
                <c:pt idx="29">
                  <c:v>0.95000000000000007</c:v>
                </c:pt>
                <c:pt idx="30">
                  <c:v>0.95161290322580649</c:v>
                </c:pt>
                <c:pt idx="31">
                  <c:v>0.953125</c:v>
                </c:pt>
                <c:pt idx="32">
                  <c:v>0.95454545454545459</c:v>
                </c:pt>
                <c:pt idx="33">
                  <c:v>0.95588235294117652</c:v>
                </c:pt>
                <c:pt idx="34">
                  <c:v>0.95714285714285718</c:v>
                </c:pt>
                <c:pt idx="35">
                  <c:v>0.95833333333333337</c:v>
                </c:pt>
                <c:pt idx="36">
                  <c:v>0.95945945945945954</c:v>
                </c:pt>
                <c:pt idx="37">
                  <c:v>0.96052631578947367</c:v>
                </c:pt>
                <c:pt idx="38">
                  <c:v>0.96153846153846156</c:v>
                </c:pt>
                <c:pt idx="39">
                  <c:v>0.96250000000000002</c:v>
                </c:pt>
                <c:pt idx="40">
                  <c:v>0.96341463414634143</c:v>
                </c:pt>
                <c:pt idx="41">
                  <c:v>0.96428571428571419</c:v>
                </c:pt>
                <c:pt idx="42">
                  <c:v>0.96511627906976738</c:v>
                </c:pt>
                <c:pt idx="43">
                  <c:v>0.96590909090909083</c:v>
                </c:pt>
                <c:pt idx="44">
                  <c:v>0.96666666666666656</c:v>
                </c:pt>
                <c:pt idx="45">
                  <c:v>0.96739130434782605</c:v>
                </c:pt>
                <c:pt idx="46">
                  <c:v>0.96808510638297862</c:v>
                </c:pt>
                <c:pt idx="47">
                  <c:v>0.96874999999999989</c:v>
                </c:pt>
                <c:pt idx="48">
                  <c:v>0.96938775510204078</c:v>
                </c:pt>
                <c:pt idx="49">
                  <c:v>0.97</c:v>
                </c:pt>
              </c:numCache>
            </c:numRef>
          </c:val>
        </c:ser>
        <c:ser>
          <c:idx val="5"/>
          <c:order val="5"/>
          <c:tx>
            <c:strRef>
              <c:f>'[1]3D plot - TDD slot efficiency '!$H$2</c:f>
              <c:strCache>
                <c:ptCount val="1"/>
                <c:pt idx="0">
                  <c:v>0.1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'!$H$3:$H$52</c:f>
              <c:numCache>
                <c:formatCode>General</c:formatCode>
                <c:ptCount val="50"/>
                <c:pt idx="1">
                  <c:v>0</c:v>
                </c:pt>
                <c:pt idx="2">
                  <c:v>0.33333333333333326</c:v>
                </c:pt>
                <c:pt idx="3">
                  <c:v>0.5</c:v>
                </c:pt>
                <c:pt idx="4">
                  <c:v>0.6</c:v>
                </c:pt>
                <c:pt idx="5">
                  <c:v>0.66666666666666663</c:v>
                </c:pt>
                <c:pt idx="6">
                  <c:v>0.7142857142857143</c:v>
                </c:pt>
                <c:pt idx="7">
                  <c:v>0.75000000000000011</c:v>
                </c:pt>
                <c:pt idx="8">
                  <c:v>0.77777777777777768</c:v>
                </c:pt>
                <c:pt idx="9">
                  <c:v>0.8</c:v>
                </c:pt>
                <c:pt idx="10">
                  <c:v>0.81818181818181823</c:v>
                </c:pt>
                <c:pt idx="11">
                  <c:v>0.83333333333333337</c:v>
                </c:pt>
                <c:pt idx="12">
                  <c:v>0.84615384615384615</c:v>
                </c:pt>
                <c:pt idx="13">
                  <c:v>0.85714285714285721</c:v>
                </c:pt>
                <c:pt idx="14">
                  <c:v>0.8666666666666667</c:v>
                </c:pt>
                <c:pt idx="15">
                  <c:v>0.875</c:v>
                </c:pt>
                <c:pt idx="16">
                  <c:v>0.88235294117647056</c:v>
                </c:pt>
                <c:pt idx="17">
                  <c:v>0.88888888888888895</c:v>
                </c:pt>
                <c:pt idx="18">
                  <c:v>0.89473684210526316</c:v>
                </c:pt>
                <c:pt idx="19">
                  <c:v>0.9</c:v>
                </c:pt>
                <c:pt idx="20">
                  <c:v>0.90476190476190477</c:v>
                </c:pt>
                <c:pt idx="21">
                  <c:v>0.90909090909090906</c:v>
                </c:pt>
                <c:pt idx="22">
                  <c:v>0.91304347826086951</c:v>
                </c:pt>
                <c:pt idx="23">
                  <c:v>0.91666666666666663</c:v>
                </c:pt>
                <c:pt idx="24">
                  <c:v>0.91999999999999993</c:v>
                </c:pt>
                <c:pt idx="25">
                  <c:v>0.92307692307692302</c:v>
                </c:pt>
                <c:pt idx="26">
                  <c:v>0.92592592592592582</c:v>
                </c:pt>
                <c:pt idx="27">
                  <c:v>0.92857142857142849</c:v>
                </c:pt>
                <c:pt idx="28">
                  <c:v>0.93103448275862066</c:v>
                </c:pt>
                <c:pt idx="29">
                  <c:v>0.93333333333333324</c:v>
                </c:pt>
                <c:pt idx="30">
                  <c:v>0.93548387096774188</c:v>
                </c:pt>
                <c:pt idx="31">
                  <c:v>0.9375</c:v>
                </c:pt>
                <c:pt idx="32">
                  <c:v>0.93939393939393934</c:v>
                </c:pt>
                <c:pt idx="33">
                  <c:v>0.94117647058823528</c:v>
                </c:pt>
                <c:pt idx="34">
                  <c:v>0.94285714285714284</c:v>
                </c:pt>
                <c:pt idx="35">
                  <c:v>0.94444444444444442</c:v>
                </c:pt>
                <c:pt idx="36">
                  <c:v>0.94594594594594594</c:v>
                </c:pt>
                <c:pt idx="37">
                  <c:v>0.94736842105263153</c:v>
                </c:pt>
                <c:pt idx="38">
                  <c:v>0.94871794871794868</c:v>
                </c:pt>
                <c:pt idx="39">
                  <c:v>0.95</c:v>
                </c:pt>
                <c:pt idx="40">
                  <c:v>0.95121951219512191</c:v>
                </c:pt>
                <c:pt idx="41">
                  <c:v>0.95238095238095233</c:v>
                </c:pt>
                <c:pt idx="42">
                  <c:v>0.95348837209302317</c:v>
                </c:pt>
                <c:pt idx="43">
                  <c:v>0.95454545454545447</c:v>
                </c:pt>
                <c:pt idx="44">
                  <c:v>0.95555555555555549</c:v>
                </c:pt>
                <c:pt idx="45">
                  <c:v>0.9565217391304347</c:v>
                </c:pt>
                <c:pt idx="46">
                  <c:v>0.95744680851063824</c:v>
                </c:pt>
                <c:pt idx="47">
                  <c:v>0.95833333333333326</c:v>
                </c:pt>
                <c:pt idx="48">
                  <c:v>0.95918367346938771</c:v>
                </c:pt>
                <c:pt idx="49">
                  <c:v>0.96</c:v>
                </c:pt>
              </c:numCache>
            </c:numRef>
          </c:val>
        </c:ser>
        <c:ser>
          <c:idx val="6"/>
          <c:order val="6"/>
          <c:tx>
            <c:strRef>
              <c:f>'[1]3D plot - TDD slot efficiency '!$I$2</c:f>
              <c:strCache>
                <c:ptCount val="1"/>
                <c:pt idx="0">
                  <c:v>0.125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'!$I$3:$I$52</c:f>
              <c:numCache>
                <c:formatCode>General</c:formatCode>
                <c:ptCount val="50"/>
                <c:pt idx="2">
                  <c:v>0.16666666666666663</c:v>
                </c:pt>
                <c:pt idx="3">
                  <c:v>0.37500000000000006</c:v>
                </c:pt>
                <c:pt idx="4">
                  <c:v>0.5</c:v>
                </c:pt>
                <c:pt idx="5">
                  <c:v>0.58333333333333337</c:v>
                </c:pt>
                <c:pt idx="6">
                  <c:v>0.64285714285714279</c:v>
                </c:pt>
                <c:pt idx="7">
                  <c:v>0.6875</c:v>
                </c:pt>
                <c:pt idx="8">
                  <c:v>0.72222222222222221</c:v>
                </c:pt>
                <c:pt idx="9">
                  <c:v>0.75</c:v>
                </c:pt>
                <c:pt idx="10">
                  <c:v>0.77272727272727271</c:v>
                </c:pt>
                <c:pt idx="11">
                  <c:v>0.79166666666666663</c:v>
                </c:pt>
                <c:pt idx="12">
                  <c:v>0.80769230769230771</c:v>
                </c:pt>
                <c:pt idx="13">
                  <c:v>0.8214285714285714</c:v>
                </c:pt>
                <c:pt idx="14">
                  <c:v>0.83333333333333337</c:v>
                </c:pt>
                <c:pt idx="15">
                  <c:v>0.84375</c:v>
                </c:pt>
                <c:pt idx="16">
                  <c:v>0.8529411764705882</c:v>
                </c:pt>
                <c:pt idx="17">
                  <c:v>0.86111111111111116</c:v>
                </c:pt>
                <c:pt idx="18">
                  <c:v>0.86842105263157898</c:v>
                </c:pt>
                <c:pt idx="19">
                  <c:v>0.875</c:v>
                </c:pt>
                <c:pt idx="20">
                  <c:v>0.88095238095238093</c:v>
                </c:pt>
                <c:pt idx="21">
                  <c:v>0.88636363636363635</c:v>
                </c:pt>
                <c:pt idx="22">
                  <c:v>0.89130434782608692</c:v>
                </c:pt>
                <c:pt idx="23">
                  <c:v>0.89583333333333337</c:v>
                </c:pt>
                <c:pt idx="24">
                  <c:v>0.9</c:v>
                </c:pt>
                <c:pt idx="25">
                  <c:v>0.90384615384615385</c:v>
                </c:pt>
                <c:pt idx="26">
                  <c:v>0.90740740740740744</c:v>
                </c:pt>
                <c:pt idx="27">
                  <c:v>0.9107142857142857</c:v>
                </c:pt>
                <c:pt idx="28">
                  <c:v>0.91379310344827591</c:v>
                </c:pt>
                <c:pt idx="29">
                  <c:v>0.91666666666666663</c:v>
                </c:pt>
                <c:pt idx="30">
                  <c:v>0.91935483870967738</c:v>
                </c:pt>
                <c:pt idx="31">
                  <c:v>0.921875</c:v>
                </c:pt>
                <c:pt idx="32">
                  <c:v>0.9242424242424242</c:v>
                </c:pt>
                <c:pt idx="33">
                  <c:v>0.92647058823529416</c:v>
                </c:pt>
                <c:pt idx="34">
                  <c:v>0.9285714285714286</c:v>
                </c:pt>
                <c:pt idx="35">
                  <c:v>0.93055555555555558</c:v>
                </c:pt>
                <c:pt idx="36">
                  <c:v>0.93243243243243246</c:v>
                </c:pt>
                <c:pt idx="37">
                  <c:v>0.93421052631578949</c:v>
                </c:pt>
                <c:pt idx="38">
                  <c:v>0.9358974358974359</c:v>
                </c:pt>
                <c:pt idx="39">
                  <c:v>0.9375</c:v>
                </c:pt>
                <c:pt idx="40">
                  <c:v>0.93902439024390238</c:v>
                </c:pt>
                <c:pt idx="41">
                  <c:v>0.94047619047619047</c:v>
                </c:pt>
                <c:pt idx="42">
                  <c:v>0.94186046511627908</c:v>
                </c:pt>
                <c:pt idx="43">
                  <c:v>0.94318181818181823</c:v>
                </c:pt>
                <c:pt idx="44">
                  <c:v>0.94444444444444442</c:v>
                </c:pt>
                <c:pt idx="45">
                  <c:v>0.94565217391304346</c:v>
                </c:pt>
                <c:pt idx="46">
                  <c:v>0.94680851063829785</c:v>
                </c:pt>
                <c:pt idx="47">
                  <c:v>0.94791666666666663</c:v>
                </c:pt>
                <c:pt idx="48">
                  <c:v>0.94897959183673475</c:v>
                </c:pt>
                <c:pt idx="49">
                  <c:v>0.95</c:v>
                </c:pt>
              </c:numCache>
            </c:numRef>
          </c:val>
        </c:ser>
        <c:ser>
          <c:idx val="7"/>
          <c:order val="7"/>
          <c:tx>
            <c:strRef>
              <c:f>'[1]3D plot - TDD slot efficiency '!$J$2</c:f>
              <c:strCache>
                <c:ptCount val="1"/>
                <c:pt idx="0">
                  <c:v>0.15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'!$J$3:$J$52</c:f>
              <c:numCache>
                <c:formatCode>General</c:formatCode>
                <c:ptCount val="50"/>
                <c:pt idx="2">
                  <c:v>0</c:v>
                </c:pt>
                <c:pt idx="3">
                  <c:v>0.25000000000000006</c:v>
                </c:pt>
                <c:pt idx="4">
                  <c:v>0.4</c:v>
                </c:pt>
                <c:pt idx="5">
                  <c:v>0.5</c:v>
                </c:pt>
                <c:pt idx="6">
                  <c:v>0.5714285714285714</c:v>
                </c:pt>
                <c:pt idx="7">
                  <c:v>0.625</c:v>
                </c:pt>
                <c:pt idx="8">
                  <c:v>0.66666666666666674</c:v>
                </c:pt>
                <c:pt idx="9">
                  <c:v>0.7</c:v>
                </c:pt>
                <c:pt idx="10">
                  <c:v>0.72727272727272729</c:v>
                </c:pt>
                <c:pt idx="11">
                  <c:v>0.75</c:v>
                </c:pt>
                <c:pt idx="12">
                  <c:v>0.76923076923076916</c:v>
                </c:pt>
                <c:pt idx="13">
                  <c:v>0.7857142857142857</c:v>
                </c:pt>
                <c:pt idx="14">
                  <c:v>0.79999999999999993</c:v>
                </c:pt>
                <c:pt idx="15">
                  <c:v>0.8125</c:v>
                </c:pt>
                <c:pt idx="16">
                  <c:v>0.82352941176470584</c:v>
                </c:pt>
                <c:pt idx="17">
                  <c:v>0.83333333333333326</c:v>
                </c:pt>
                <c:pt idx="18">
                  <c:v>0.84210526315789469</c:v>
                </c:pt>
                <c:pt idx="19">
                  <c:v>0.85</c:v>
                </c:pt>
                <c:pt idx="20">
                  <c:v>0.8571428571428571</c:v>
                </c:pt>
                <c:pt idx="21">
                  <c:v>0.86363636363636365</c:v>
                </c:pt>
                <c:pt idx="22">
                  <c:v>0.86956521739130432</c:v>
                </c:pt>
                <c:pt idx="23">
                  <c:v>0.87500000000000011</c:v>
                </c:pt>
                <c:pt idx="24">
                  <c:v>0.88000000000000012</c:v>
                </c:pt>
                <c:pt idx="25">
                  <c:v>0.88461538461538469</c:v>
                </c:pt>
                <c:pt idx="26">
                  <c:v>0.88888888888888895</c:v>
                </c:pt>
                <c:pt idx="27">
                  <c:v>0.8928571428571429</c:v>
                </c:pt>
                <c:pt idx="28">
                  <c:v>0.89655172413793105</c:v>
                </c:pt>
                <c:pt idx="29">
                  <c:v>0.9</c:v>
                </c:pt>
                <c:pt idx="30">
                  <c:v>0.90322580645161299</c:v>
                </c:pt>
                <c:pt idx="31">
                  <c:v>0.90625000000000011</c:v>
                </c:pt>
                <c:pt idx="32">
                  <c:v>0.90909090909090917</c:v>
                </c:pt>
                <c:pt idx="33">
                  <c:v>0.91176470588235303</c:v>
                </c:pt>
                <c:pt idx="34">
                  <c:v>0.91428571428571437</c:v>
                </c:pt>
                <c:pt idx="35">
                  <c:v>0.91666666666666674</c:v>
                </c:pt>
                <c:pt idx="36">
                  <c:v>0.91891891891891897</c:v>
                </c:pt>
                <c:pt idx="37">
                  <c:v>0.92105263157894746</c:v>
                </c:pt>
                <c:pt idx="38">
                  <c:v>0.92307692307692313</c:v>
                </c:pt>
                <c:pt idx="39">
                  <c:v>0.92500000000000004</c:v>
                </c:pt>
                <c:pt idx="40">
                  <c:v>0.92682926829268297</c:v>
                </c:pt>
                <c:pt idx="41">
                  <c:v>0.9285714285714286</c:v>
                </c:pt>
                <c:pt idx="42">
                  <c:v>0.93023255813953487</c:v>
                </c:pt>
                <c:pt idx="43">
                  <c:v>0.93181818181818188</c:v>
                </c:pt>
                <c:pt idx="44">
                  <c:v>0.93333333333333335</c:v>
                </c:pt>
                <c:pt idx="45">
                  <c:v>0.93478260869565222</c:v>
                </c:pt>
                <c:pt idx="46">
                  <c:v>0.93617021276595747</c:v>
                </c:pt>
                <c:pt idx="47">
                  <c:v>0.9375</c:v>
                </c:pt>
                <c:pt idx="48">
                  <c:v>0.93877551020408168</c:v>
                </c:pt>
                <c:pt idx="49">
                  <c:v>0.94000000000000006</c:v>
                </c:pt>
              </c:numCache>
            </c:numRef>
          </c:val>
        </c:ser>
        <c:ser>
          <c:idx val="8"/>
          <c:order val="8"/>
          <c:tx>
            <c:strRef>
              <c:f>'[1]3D plot - TDD slot efficiency '!$K$2</c:f>
              <c:strCache>
                <c:ptCount val="1"/>
                <c:pt idx="0">
                  <c:v>0.175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'!$K$3:$K$52</c:f>
              <c:numCache>
                <c:formatCode>General</c:formatCode>
                <c:ptCount val="50"/>
                <c:pt idx="3">
                  <c:v>0.12500000000000011</c:v>
                </c:pt>
                <c:pt idx="4">
                  <c:v>0.30000000000000004</c:v>
                </c:pt>
                <c:pt idx="5">
                  <c:v>0.41666666666666669</c:v>
                </c:pt>
                <c:pt idx="6">
                  <c:v>0.5</c:v>
                </c:pt>
                <c:pt idx="7">
                  <c:v>0.5625</c:v>
                </c:pt>
                <c:pt idx="8">
                  <c:v>0.61111111111111116</c:v>
                </c:pt>
                <c:pt idx="9">
                  <c:v>0.65</c:v>
                </c:pt>
                <c:pt idx="10">
                  <c:v>0.68181818181818188</c:v>
                </c:pt>
                <c:pt idx="11">
                  <c:v>0.70833333333333337</c:v>
                </c:pt>
                <c:pt idx="12">
                  <c:v>0.73076923076923084</c:v>
                </c:pt>
                <c:pt idx="13">
                  <c:v>0.74999999999999989</c:v>
                </c:pt>
                <c:pt idx="14">
                  <c:v>0.76666666666666661</c:v>
                </c:pt>
                <c:pt idx="15">
                  <c:v>0.78125</c:v>
                </c:pt>
                <c:pt idx="16">
                  <c:v>0.79411764705882359</c:v>
                </c:pt>
                <c:pt idx="17">
                  <c:v>0.80555555555555558</c:v>
                </c:pt>
                <c:pt idx="18">
                  <c:v>0.81578947368421051</c:v>
                </c:pt>
                <c:pt idx="19">
                  <c:v>0.82499999999999996</c:v>
                </c:pt>
                <c:pt idx="20">
                  <c:v>0.83333333333333326</c:v>
                </c:pt>
                <c:pt idx="21">
                  <c:v>0.84090909090909083</c:v>
                </c:pt>
                <c:pt idx="22">
                  <c:v>0.84782608695652173</c:v>
                </c:pt>
                <c:pt idx="23">
                  <c:v>0.85416666666666663</c:v>
                </c:pt>
                <c:pt idx="24">
                  <c:v>0.86</c:v>
                </c:pt>
                <c:pt idx="25">
                  <c:v>0.86538461538461531</c:v>
                </c:pt>
                <c:pt idx="26">
                  <c:v>0.87037037037037035</c:v>
                </c:pt>
                <c:pt idx="27">
                  <c:v>0.875</c:v>
                </c:pt>
                <c:pt idx="28">
                  <c:v>0.87931034482758619</c:v>
                </c:pt>
                <c:pt idx="29">
                  <c:v>0.8833333333333333</c:v>
                </c:pt>
                <c:pt idx="30">
                  <c:v>0.88709677419354838</c:v>
                </c:pt>
                <c:pt idx="31">
                  <c:v>0.890625</c:v>
                </c:pt>
                <c:pt idx="32">
                  <c:v>0.89393939393939392</c:v>
                </c:pt>
                <c:pt idx="33">
                  <c:v>0.89705882352941169</c:v>
                </c:pt>
                <c:pt idx="34">
                  <c:v>0.9</c:v>
                </c:pt>
                <c:pt idx="35">
                  <c:v>0.90277777777777779</c:v>
                </c:pt>
                <c:pt idx="36">
                  <c:v>0.90540540540540537</c:v>
                </c:pt>
                <c:pt idx="37">
                  <c:v>0.9078947368421052</c:v>
                </c:pt>
                <c:pt idx="38">
                  <c:v>0.91025641025641024</c:v>
                </c:pt>
                <c:pt idx="39">
                  <c:v>0.91249999999999998</c:v>
                </c:pt>
                <c:pt idx="40">
                  <c:v>0.91463414634146334</c:v>
                </c:pt>
                <c:pt idx="41">
                  <c:v>0.91666666666666663</c:v>
                </c:pt>
                <c:pt idx="42">
                  <c:v>0.91860465116279066</c:v>
                </c:pt>
                <c:pt idx="43">
                  <c:v>0.92045454545454553</c:v>
                </c:pt>
                <c:pt idx="44">
                  <c:v>0.92222222222222228</c:v>
                </c:pt>
                <c:pt idx="45">
                  <c:v>0.92391304347826098</c:v>
                </c:pt>
                <c:pt idx="46">
                  <c:v>0.92553191489361708</c:v>
                </c:pt>
                <c:pt idx="47">
                  <c:v>0.92708333333333337</c:v>
                </c:pt>
                <c:pt idx="48">
                  <c:v>0.9285714285714286</c:v>
                </c:pt>
                <c:pt idx="49">
                  <c:v>0.93</c:v>
                </c:pt>
              </c:numCache>
            </c:numRef>
          </c:val>
        </c:ser>
        <c:ser>
          <c:idx val="9"/>
          <c:order val="9"/>
          <c:tx>
            <c:strRef>
              <c:f>'[1]3D plot - TDD slot efficiency '!$L$2</c:f>
              <c:strCache>
                <c:ptCount val="1"/>
                <c:pt idx="0">
                  <c:v>0.2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'!$L$3:$L$52</c:f>
              <c:numCache>
                <c:formatCode>General</c:formatCode>
                <c:ptCount val="50"/>
                <c:pt idx="3">
                  <c:v>0</c:v>
                </c:pt>
                <c:pt idx="4">
                  <c:v>0.19999999999999996</c:v>
                </c:pt>
                <c:pt idx="5">
                  <c:v>0.33333333333333326</c:v>
                </c:pt>
                <c:pt idx="6">
                  <c:v>0.42857142857142849</c:v>
                </c:pt>
                <c:pt idx="7">
                  <c:v>0.5</c:v>
                </c:pt>
                <c:pt idx="8">
                  <c:v>0.55555555555555558</c:v>
                </c:pt>
                <c:pt idx="9">
                  <c:v>0.6</c:v>
                </c:pt>
                <c:pt idx="10">
                  <c:v>0.63636363636363635</c:v>
                </c:pt>
                <c:pt idx="11">
                  <c:v>0.66666666666666663</c:v>
                </c:pt>
                <c:pt idx="12">
                  <c:v>0.69230769230769229</c:v>
                </c:pt>
                <c:pt idx="13">
                  <c:v>0.7142857142857143</c:v>
                </c:pt>
                <c:pt idx="14">
                  <c:v>0.73333333333333339</c:v>
                </c:pt>
                <c:pt idx="15">
                  <c:v>0.75000000000000011</c:v>
                </c:pt>
                <c:pt idx="16">
                  <c:v>0.76470588235294112</c:v>
                </c:pt>
                <c:pt idx="17">
                  <c:v>0.77777777777777768</c:v>
                </c:pt>
                <c:pt idx="18">
                  <c:v>0.78947368421052633</c:v>
                </c:pt>
                <c:pt idx="19">
                  <c:v>0.8</c:v>
                </c:pt>
                <c:pt idx="20">
                  <c:v>0.80952380952380953</c:v>
                </c:pt>
                <c:pt idx="21">
                  <c:v>0.81818181818181823</c:v>
                </c:pt>
                <c:pt idx="22">
                  <c:v>0.82608695652173914</c:v>
                </c:pt>
                <c:pt idx="23">
                  <c:v>0.83333333333333337</c:v>
                </c:pt>
                <c:pt idx="24">
                  <c:v>0.84000000000000008</c:v>
                </c:pt>
                <c:pt idx="25">
                  <c:v>0.84615384615384615</c:v>
                </c:pt>
                <c:pt idx="26">
                  <c:v>0.85185185185185186</c:v>
                </c:pt>
                <c:pt idx="27">
                  <c:v>0.85714285714285721</c:v>
                </c:pt>
                <c:pt idx="28">
                  <c:v>0.86206896551724144</c:v>
                </c:pt>
                <c:pt idx="29">
                  <c:v>0.8666666666666667</c:v>
                </c:pt>
                <c:pt idx="30">
                  <c:v>0.87096774193548387</c:v>
                </c:pt>
                <c:pt idx="31">
                  <c:v>0.875</c:v>
                </c:pt>
                <c:pt idx="32">
                  <c:v>0.87878787878787878</c:v>
                </c:pt>
                <c:pt idx="33">
                  <c:v>0.88235294117647056</c:v>
                </c:pt>
                <c:pt idx="34">
                  <c:v>0.88571428571428579</c:v>
                </c:pt>
                <c:pt idx="35">
                  <c:v>0.88888888888888895</c:v>
                </c:pt>
                <c:pt idx="36">
                  <c:v>0.89189189189189189</c:v>
                </c:pt>
                <c:pt idx="37">
                  <c:v>0.89473684210526316</c:v>
                </c:pt>
                <c:pt idx="38">
                  <c:v>0.89743589743589747</c:v>
                </c:pt>
                <c:pt idx="39">
                  <c:v>0.9</c:v>
                </c:pt>
                <c:pt idx="40">
                  <c:v>0.90243902439024393</c:v>
                </c:pt>
                <c:pt idx="41">
                  <c:v>0.90476190476190477</c:v>
                </c:pt>
                <c:pt idx="42">
                  <c:v>0.90697674418604657</c:v>
                </c:pt>
                <c:pt idx="43">
                  <c:v>0.90909090909090906</c:v>
                </c:pt>
                <c:pt idx="44">
                  <c:v>0.91111111111111098</c:v>
                </c:pt>
                <c:pt idx="45">
                  <c:v>0.91304347826086951</c:v>
                </c:pt>
                <c:pt idx="46">
                  <c:v>0.91489361702127647</c:v>
                </c:pt>
                <c:pt idx="47">
                  <c:v>0.91666666666666663</c:v>
                </c:pt>
                <c:pt idx="48">
                  <c:v>0.91836734693877542</c:v>
                </c:pt>
                <c:pt idx="49">
                  <c:v>0.91999999999999993</c:v>
                </c:pt>
              </c:numCache>
            </c:numRef>
          </c:val>
        </c:ser>
        <c:ser>
          <c:idx val="10"/>
          <c:order val="10"/>
          <c:tx>
            <c:strRef>
              <c:f>'[1]3D plot - TDD slot efficiency '!$M$2</c:f>
              <c:strCache>
                <c:ptCount val="1"/>
                <c:pt idx="0">
                  <c:v>0.225</c:v>
                </c:pt>
              </c:strCache>
            </c:strRef>
          </c:tx>
          <c:cat>
            <c:numRef>
              <c:f>'[1]3D plot - TDD slot efficiency '!$B$3:$B$52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'[1]3D plot - TDD slot efficiency '!$M$3:$M$52</c:f>
              <c:numCache>
                <c:formatCode>General</c:formatCode>
                <c:ptCount val="50"/>
                <c:pt idx="4">
                  <c:v>9.9999999999999978E-2</c:v>
                </c:pt>
                <c:pt idx="5">
                  <c:v>0.24999999999999994</c:v>
                </c:pt>
                <c:pt idx="6">
                  <c:v>0.3571428571428571</c:v>
                </c:pt>
                <c:pt idx="7">
                  <c:v>0.4375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0.59090909090909094</c:v>
                </c:pt>
                <c:pt idx="11">
                  <c:v>0.625</c:v>
                </c:pt>
                <c:pt idx="12">
                  <c:v>0.65384615384615385</c:v>
                </c:pt>
                <c:pt idx="13">
                  <c:v>0.6785714285714286</c:v>
                </c:pt>
                <c:pt idx="14">
                  <c:v>0.70000000000000007</c:v>
                </c:pt>
                <c:pt idx="15">
                  <c:v>0.71875</c:v>
                </c:pt>
                <c:pt idx="16">
                  <c:v>0.73529411764705888</c:v>
                </c:pt>
                <c:pt idx="17">
                  <c:v>0.75</c:v>
                </c:pt>
                <c:pt idx="18">
                  <c:v>0.76315789473684215</c:v>
                </c:pt>
                <c:pt idx="19">
                  <c:v>0.77500000000000002</c:v>
                </c:pt>
                <c:pt idx="20">
                  <c:v>0.7857142857142857</c:v>
                </c:pt>
                <c:pt idx="21">
                  <c:v>0.79545454545454553</c:v>
                </c:pt>
                <c:pt idx="22">
                  <c:v>0.80434782608695654</c:v>
                </c:pt>
                <c:pt idx="23">
                  <c:v>0.8125</c:v>
                </c:pt>
                <c:pt idx="24">
                  <c:v>0.82</c:v>
                </c:pt>
                <c:pt idx="25">
                  <c:v>0.82692307692307687</c:v>
                </c:pt>
                <c:pt idx="26">
                  <c:v>0.83333333333333326</c:v>
                </c:pt>
                <c:pt idx="27">
                  <c:v>0.83928571428571419</c:v>
                </c:pt>
                <c:pt idx="28">
                  <c:v>0.84482758620689646</c:v>
                </c:pt>
                <c:pt idx="29">
                  <c:v>0.85</c:v>
                </c:pt>
                <c:pt idx="30">
                  <c:v>0.85483870967741926</c:v>
                </c:pt>
                <c:pt idx="31">
                  <c:v>0.859375</c:v>
                </c:pt>
                <c:pt idx="32">
                  <c:v>0.86363636363636354</c:v>
                </c:pt>
                <c:pt idx="33">
                  <c:v>0.86764705882352933</c:v>
                </c:pt>
                <c:pt idx="34">
                  <c:v>0.87142857142857133</c:v>
                </c:pt>
                <c:pt idx="35">
                  <c:v>0.875</c:v>
                </c:pt>
                <c:pt idx="36">
                  <c:v>0.87837837837837829</c:v>
                </c:pt>
                <c:pt idx="37">
                  <c:v>0.88157894736842102</c:v>
                </c:pt>
                <c:pt idx="38">
                  <c:v>0.88461538461538458</c:v>
                </c:pt>
                <c:pt idx="39">
                  <c:v>0.88749999999999996</c:v>
                </c:pt>
                <c:pt idx="40">
                  <c:v>0.89024390243902429</c:v>
                </c:pt>
                <c:pt idx="41">
                  <c:v>0.89285714285714279</c:v>
                </c:pt>
                <c:pt idx="42">
                  <c:v>0.89534883720930225</c:v>
                </c:pt>
                <c:pt idx="43">
                  <c:v>0.89772727272727271</c:v>
                </c:pt>
                <c:pt idx="44">
                  <c:v>0.89999999999999991</c:v>
                </c:pt>
                <c:pt idx="45">
                  <c:v>0.90217391304347816</c:v>
                </c:pt>
                <c:pt idx="46">
                  <c:v>0.90425531914893609</c:v>
                </c:pt>
                <c:pt idx="47">
                  <c:v>0.90625</c:v>
                </c:pt>
                <c:pt idx="48">
                  <c:v>0.90816326530612246</c:v>
                </c:pt>
                <c:pt idx="49">
                  <c:v>0.90999999999999992</c:v>
                </c:pt>
              </c:numCache>
            </c:numRef>
          </c:val>
        </c:ser>
        <c:bandFmts/>
        <c:axId val="100510720"/>
        <c:axId val="100528896"/>
        <c:axId val="100516288"/>
      </c:surface3DChart>
      <c:catAx>
        <c:axId val="100510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0528896"/>
        <c:crosses val="autoZero"/>
        <c:auto val="1"/>
        <c:lblAlgn val="ctr"/>
        <c:lblOffset val="100"/>
        <c:noMultiLvlLbl val="0"/>
      </c:catAx>
      <c:valAx>
        <c:axId val="100528896"/>
        <c:scaling>
          <c:orientation val="minMax"/>
        </c:scaling>
        <c:delete val="0"/>
        <c:axPos val="r"/>
        <c:majorGridlines>
          <c:spPr>
            <a:ln w="1270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00510720"/>
        <c:crosses val="autoZero"/>
        <c:crossBetween val="midCat"/>
      </c:valAx>
      <c:serAx>
        <c:axId val="10051628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05288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111578</xdr:colOff>
      <xdr:row>1</xdr:row>
      <xdr:rowOff>7483</xdr:rowOff>
    </xdr:from>
    <xdr:to>
      <xdr:col>28</xdr:col>
      <xdr:colOff>149678</xdr:colOff>
      <xdr:row>34</xdr:row>
      <xdr:rowOff>146958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ietsch/AppData/Local/Microsoft/Windows/Temporary%20Internet%20Files/Content.Outlook/AFMMKDCX/TDD%20delay%20and%20effic%20ratio%20characterization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3D plot - TDD slot efficiency "/>
      <sheetName val="3D plot - spectral efficiency"/>
    </sheetNames>
    <sheetDataSet>
      <sheetData sheetId="0"/>
      <sheetData sheetId="1">
        <row r="2">
          <cell r="C2">
            <v>0.01</v>
          </cell>
          <cell r="D2">
            <v>2.5000000000000001E-2</v>
          </cell>
          <cell r="E2">
            <v>3.5000000000000003E-2</v>
          </cell>
          <cell r="F2">
            <v>0.05</v>
          </cell>
          <cell r="G2">
            <v>7.4999999999999997E-2</v>
          </cell>
          <cell r="H2">
            <v>0.1</v>
          </cell>
          <cell r="I2">
            <v>0.125</v>
          </cell>
          <cell r="J2">
            <v>0.15</v>
          </cell>
          <cell r="K2">
            <v>0.17499999999999999</v>
          </cell>
          <cell r="L2">
            <v>0.2</v>
          </cell>
          <cell r="M2">
            <v>0.22500000000000001</v>
          </cell>
        </row>
        <row r="3">
          <cell r="B3">
            <v>0.1</v>
          </cell>
          <cell r="C3">
            <v>0.79999999999999993</v>
          </cell>
          <cell r="D3">
            <v>0.5</v>
          </cell>
          <cell r="E3">
            <v>0.3</v>
          </cell>
          <cell r="F3">
            <v>0</v>
          </cell>
        </row>
        <row r="4">
          <cell r="B4">
            <v>0.2</v>
          </cell>
          <cell r="C4">
            <v>0.9</v>
          </cell>
          <cell r="D4">
            <v>0.75000000000000011</v>
          </cell>
          <cell r="E4">
            <v>0.65</v>
          </cell>
          <cell r="F4">
            <v>0.5</v>
          </cell>
          <cell r="G4">
            <v>0.25000000000000006</v>
          </cell>
          <cell r="H4">
            <v>0</v>
          </cell>
        </row>
        <row r="5">
          <cell r="B5">
            <v>0.3</v>
          </cell>
          <cell r="C5">
            <v>0.93333333333333324</v>
          </cell>
          <cell r="D5">
            <v>0.83333333333333337</v>
          </cell>
          <cell r="E5">
            <v>0.76666666666666661</v>
          </cell>
          <cell r="F5">
            <v>0.66666666666666663</v>
          </cell>
          <cell r="G5">
            <v>0.5</v>
          </cell>
          <cell r="H5">
            <v>0.33333333333333326</v>
          </cell>
          <cell r="I5">
            <v>0.16666666666666663</v>
          </cell>
          <cell r="J5">
            <v>0</v>
          </cell>
        </row>
        <row r="6">
          <cell r="B6">
            <v>0.4</v>
          </cell>
          <cell r="C6">
            <v>0.95</v>
          </cell>
          <cell r="D6">
            <v>0.875</v>
          </cell>
          <cell r="E6">
            <v>0.82499999999999996</v>
          </cell>
          <cell r="F6">
            <v>0.75000000000000011</v>
          </cell>
          <cell r="G6">
            <v>0.625</v>
          </cell>
          <cell r="H6">
            <v>0.5</v>
          </cell>
          <cell r="I6">
            <v>0.37500000000000006</v>
          </cell>
          <cell r="J6">
            <v>0.25000000000000006</v>
          </cell>
          <cell r="K6">
            <v>0.12500000000000011</v>
          </cell>
          <cell r="L6">
            <v>0</v>
          </cell>
        </row>
        <row r="7">
          <cell r="B7">
            <v>0.5</v>
          </cell>
          <cell r="C7">
            <v>0.96</v>
          </cell>
          <cell r="D7">
            <v>0.9</v>
          </cell>
          <cell r="E7">
            <v>0.86</v>
          </cell>
          <cell r="F7">
            <v>0.8</v>
          </cell>
          <cell r="G7">
            <v>0.7</v>
          </cell>
          <cell r="H7">
            <v>0.6</v>
          </cell>
          <cell r="I7">
            <v>0.5</v>
          </cell>
          <cell r="J7">
            <v>0.4</v>
          </cell>
          <cell r="K7">
            <v>0.30000000000000004</v>
          </cell>
          <cell r="L7">
            <v>0.19999999999999996</v>
          </cell>
          <cell r="M7">
            <v>9.9999999999999978E-2</v>
          </cell>
        </row>
        <row r="8">
          <cell r="B8">
            <v>0.6</v>
          </cell>
          <cell r="C8">
            <v>0.96666666666666667</v>
          </cell>
          <cell r="D8">
            <v>0.91666666666666663</v>
          </cell>
          <cell r="E8">
            <v>0.88333333333333341</v>
          </cell>
          <cell r="F8">
            <v>0.83333333333333337</v>
          </cell>
          <cell r="G8">
            <v>0.75</v>
          </cell>
          <cell r="H8">
            <v>0.66666666666666663</v>
          </cell>
          <cell r="I8">
            <v>0.58333333333333337</v>
          </cell>
          <cell r="J8">
            <v>0.5</v>
          </cell>
          <cell r="K8">
            <v>0.41666666666666669</v>
          </cell>
          <cell r="L8">
            <v>0.33333333333333326</v>
          </cell>
          <cell r="M8">
            <v>0.24999999999999994</v>
          </cell>
        </row>
        <row r="9">
          <cell r="B9">
            <v>0.7</v>
          </cell>
          <cell r="C9">
            <v>0.97142857142857142</v>
          </cell>
          <cell r="D9">
            <v>0.92857142857142849</v>
          </cell>
          <cell r="E9">
            <v>0.89999999999999991</v>
          </cell>
          <cell r="F9">
            <v>0.85714285714285721</v>
          </cell>
          <cell r="G9">
            <v>0.7857142857142857</v>
          </cell>
          <cell r="H9">
            <v>0.7142857142857143</v>
          </cell>
          <cell r="I9">
            <v>0.64285714285714279</v>
          </cell>
          <cell r="J9">
            <v>0.5714285714285714</v>
          </cell>
          <cell r="K9">
            <v>0.5</v>
          </cell>
          <cell r="L9">
            <v>0.42857142857142849</v>
          </cell>
          <cell r="M9">
            <v>0.3571428571428571</v>
          </cell>
        </row>
        <row r="10">
          <cell r="B10">
            <v>0.8</v>
          </cell>
          <cell r="C10">
            <v>0.97499999999999998</v>
          </cell>
          <cell r="D10">
            <v>0.9375</v>
          </cell>
          <cell r="E10">
            <v>0.91249999999999998</v>
          </cell>
          <cell r="F10">
            <v>0.875</v>
          </cell>
          <cell r="G10">
            <v>0.8125</v>
          </cell>
          <cell r="H10">
            <v>0.75000000000000011</v>
          </cell>
          <cell r="I10">
            <v>0.6875</v>
          </cell>
          <cell r="J10">
            <v>0.625</v>
          </cell>
          <cell r="K10">
            <v>0.5625</v>
          </cell>
          <cell r="L10">
            <v>0.5</v>
          </cell>
          <cell r="M10">
            <v>0.4375</v>
          </cell>
        </row>
        <row r="11">
          <cell r="B11">
            <v>0.9</v>
          </cell>
          <cell r="C11">
            <v>0.97777777777777775</v>
          </cell>
          <cell r="D11">
            <v>0.94444444444444442</v>
          </cell>
          <cell r="E11">
            <v>0.92222222222222228</v>
          </cell>
          <cell r="F11">
            <v>0.88888888888888895</v>
          </cell>
          <cell r="G11">
            <v>0.83333333333333326</v>
          </cell>
          <cell r="H11">
            <v>0.77777777777777768</v>
          </cell>
          <cell r="I11">
            <v>0.72222222222222221</v>
          </cell>
          <cell r="J11">
            <v>0.66666666666666674</v>
          </cell>
          <cell r="K11">
            <v>0.61111111111111116</v>
          </cell>
          <cell r="L11">
            <v>0.55555555555555558</v>
          </cell>
          <cell r="M11">
            <v>0.5</v>
          </cell>
        </row>
        <row r="12">
          <cell r="B12">
            <v>1</v>
          </cell>
          <cell r="C12">
            <v>0.98</v>
          </cell>
          <cell r="D12">
            <v>0.95</v>
          </cell>
          <cell r="E12">
            <v>0.92999999999999994</v>
          </cell>
          <cell r="F12">
            <v>0.9</v>
          </cell>
          <cell r="G12">
            <v>0.85</v>
          </cell>
          <cell r="H12">
            <v>0.8</v>
          </cell>
          <cell r="I12">
            <v>0.75</v>
          </cell>
          <cell r="J12">
            <v>0.7</v>
          </cell>
          <cell r="K12">
            <v>0.65</v>
          </cell>
          <cell r="L12">
            <v>0.6</v>
          </cell>
          <cell r="M12">
            <v>0.55000000000000004</v>
          </cell>
        </row>
        <row r="13">
          <cell r="B13">
            <v>1.1000000000000001</v>
          </cell>
          <cell r="C13">
            <v>0.98181818181818181</v>
          </cell>
          <cell r="D13">
            <v>0.95454545454545447</v>
          </cell>
          <cell r="E13">
            <v>0.93636363636363629</v>
          </cell>
          <cell r="F13">
            <v>0.90909090909090906</v>
          </cell>
          <cell r="G13">
            <v>0.86363636363636365</v>
          </cell>
          <cell r="H13">
            <v>0.81818181818181823</v>
          </cell>
          <cell r="I13">
            <v>0.77272727272727271</v>
          </cell>
          <cell r="J13">
            <v>0.72727272727272729</v>
          </cell>
          <cell r="K13">
            <v>0.68181818181818188</v>
          </cell>
          <cell r="L13">
            <v>0.63636363636363635</v>
          </cell>
          <cell r="M13">
            <v>0.59090909090909094</v>
          </cell>
        </row>
        <row r="14">
          <cell r="B14">
            <v>1.2</v>
          </cell>
          <cell r="C14">
            <v>0.98333333333333328</v>
          </cell>
          <cell r="D14">
            <v>0.95833333333333326</v>
          </cell>
          <cell r="E14">
            <v>0.94166666666666665</v>
          </cell>
          <cell r="F14">
            <v>0.91666666666666663</v>
          </cell>
          <cell r="G14">
            <v>0.87500000000000011</v>
          </cell>
          <cell r="H14">
            <v>0.83333333333333337</v>
          </cell>
          <cell r="I14">
            <v>0.79166666666666663</v>
          </cell>
          <cell r="J14">
            <v>0.75</v>
          </cell>
          <cell r="K14">
            <v>0.70833333333333337</v>
          </cell>
          <cell r="L14">
            <v>0.66666666666666663</v>
          </cell>
          <cell r="M14">
            <v>0.625</v>
          </cell>
        </row>
        <row r="15">
          <cell r="B15">
            <v>1.3</v>
          </cell>
          <cell r="C15">
            <v>0.98461538461538456</v>
          </cell>
          <cell r="D15">
            <v>0.96153846153846145</v>
          </cell>
          <cell r="E15">
            <v>0.94615384615384612</v>
          </cell>
          <cell r="F15">
            <v>0.92307692307692302</v>
          </cell>
          <cell r="G15">
            <v>0.88461538461538469</v>
          </cell>
          <cell r="H15">
            <v>0.84615384615384615</v>
          </cell>
          <cell r="I15">
            <v>0.80769230769230771</v>
          </cell>
          <cell r="J15">
            <v>0.76923076923076916</v>
          </cell>
          <cell r="K15">
            <v>0.73076923076923084</v>
          </cell>
          <cell r="L15">
            <v>0.69230769230769229</v>
          </cell>
          <cell r="M15">
            <v>0.65384615384615385</v>
          </cell>
        </row>
        <row r="16">
          <cell r="B16">
            <v>1.4</v>
          </cell>
          <cell r="C16">
            <v>0.98571428571428565</v>
          </cell>
          <cell r="D16">
            <v>0.9642857142857143</v>
          </cell>
          <cell r="E16">
            <v>0.95</v>
          </cell>
          <cell r="F16">
            <v>0.92857142857142849</v>
          </cell>
          <cell r="G16">
            <v>0.8928571428571429</v>
          </cell>
          <cell r="H16">
            <v>0.85714285714285721</v>
          </cell>
          <cell r="I16">
            <v>0.8214285714285714</v>
          </cell>
          <cell r="J16">
            <v>0.7857142857142857</v>
          </cell>
          <cell r="K16">
            <v>0.74999999999999989</v>
          </cell>
          <cell r="L16">
            <v>0.7142857142857143</v>
          </cell>
          <cell r="M16">
            <v>0.6785714285714286</v>
          </cell>
        </row>
        <row r="17">
          <cell r="B17">
            <v>1.5</v>
          </cell>
          <cell r="C17">
            <v>0.98666666666666669</v>
          </cell>
          <cell r="D17">
            <v>0.96666666666666667</v>
          </cell>
          <cell r="E17">
            <v>0.95333333333333325</v>
          </cell>
          <cell r="F17">
            <v>0.93333333333333324</v>
          </cell>
          <cell r="G17">
            <v>0.9</v>
          </cell>
          <cell r="H17">
            <v>0.8666666666666667</v>
          </cell>
          <cell r="I17">
            <v>0.83333333333333337</v>
          </cell>
          <cell r="J17">
            <v>0.79999999999999993</v>
          </cell>
          <cell r="K17">
            <v>0.76666666666666661</v>
          </cell>
          <cell r="L17">
            <v>0.73333333333333339</v>
          </cell>
          <cell r="M17">
            <v>0.70000000000000007</v>
          </cell>
        </row>
        <row r="18">
          <cell r="B18">
            <v>1.6</v>
          </cell>
          <cell r="C18">
            <v>0.98750000000000004</v>
          </cell>
          <cell r="D18">
            <v>0.96875</v>
          </cell>
          <cell r="E18">
            <v>0.95624999999999993</v>
          </cell>
          <cell r="F18">
            <v>0.9375</v>
          </cell>
          <cell r="G18">
            <v>0.90625000000000011</v>
          </cell>
          <cell r="H18">
            <v>0.875</v>
          </cell>
          <cell r="I18">
            <v>0.84375</v>
          </cell>
          <cell r="J18">
            <v>0.8125</v>
          </cell>
          <cell r="K18">
            <v>0.78125</v>
          </cell>
          <cell r="L18">
            <v>0.75000000000000011</v>
          </cell>
          <cell r="M18">
            <v>0.71875</v>
          </cell>
        </row>
        <row r="19">
          <cell r="B19">
            <v>1.7</v>
          </cell>
          <cell r="C19">
            <v>0.9882352941176471</v>
          </cell>
          <cell r="D19">
            <v>0.97058823529411764</v>
          </cell>
          <cell r="E19">
            <v>0.95882352941176463</v>
          </cell>
          <cell r="F19">
            <v>0.94117647058823528</v>
          </cell>
          <cell r="G19">
            <v>0.91176470588235303</v>
          </cell>
          <cell r="H19">
            <v>0.88235294117647056</v>
          </cell>
          <cell r="I19">
            <v>0.8529411764705882</v>
          </cell>
          <cell r="J19">
            <v>0.82352941176470584</v>
          </cell>
          <cell r="K19">
            <v>0.79411764705882359</v>
          </cell>
          <cell r="L19">
            <v>0.76470588235294112</v>
          </cell>
          <cell r="M19">
            <v>0.73529411764705888</v>
          </cell>
        </row>
        <row r="20">
          <cell r="B20">
            <v>1.8</v>
          </cell>
          <cell r="C20">
            <v>0.98888888888888893</v>
          </cell>
          <cell r="D20">
            <v>0.97222222222222221</v>
          </cell>
          <cell r="E20">
            <v>0.96111111111111103</v>
          </cell>
          <cell r="F20">
            <v>0.94444444444444442</v>
          </cell>
          <cell r="G20">
            <v>0.91666666666666674</v>
          </cell>
          <cell r="H20">
            <v>0.88888888888888895</v>
          </cell>
          <cell r="I20">
            <v>0.86111111111111116</v>
          </cell>
          <cell r="J20">
            <v>0.83333333333333326</v>
          </cell>
          <cell r="K20">
            <v>0.80555555555555558</v>
          </cell>
          <cell r="L20">
            <v>0.77777777777777768</v>
          </cell>
          <cell r="M20">
            <v>0.75</v>
          </cell>
        </row>
        <row r="21">
          <cell r="B21">
            <v>1.9</v>
          </cell>
          <cell r="C21">
            <v>0.98947368421052628</v>
          </cell>
          <cell r="D21">
            <v>0.97368421052631582</v>
          </cell>
          <cell r="E21">
            <v>0.9631578947368421</v>
          </cell>
          <cell r="F21">
            <v>0.94736842105263153</v>
          </cell>
          <cell r="G21">
            <v>0.92105263157894746</v>
          </cell>
          <cell r="H21">
            <v>0.89473684210526316</v>
          </cell>
          <cell r="I21">
            <v>0.86842105263157898</v>
          </cell>
          <cell r="J21">
            <v>0.84210526315789469</v>
          </cell>
          <cell r="K21">
            <v>0.81578947368421051</v>
          </cell>
          <cell r="L21">
            <v>0.78947368421052633</v>
          </cell>
          <cell r="M21">
            <v>0.76315789473684215</v>
          </cell>
        </row>
        <row r="22">
          <cell r="B22">
            <v>2</v>
          </cell>
          <cell r="C22">
            <v>0.99</v>
          </cell>
          <cell r="D22">
            <v>0.97499999999999998</v>
          </cell>
          <cell r="E22">
            <v>0.96499999999999997</v>
          </cell>
          <cell r="F22">
            <v>0.95</v>
          </cell>
          <cell r="G22">
            <v>0.92500000000000004</v>
          </cell>
          <cell r="H22">
            <v>0.9</v>
          </cell>
          <cell r="I22">
            <v>0.875</v>
          </cell>
          <cell r="J22">
            <v>0.85</v>
          </cell>
          <cell r="K22">
            <v>0.82499999999999996</v>
          </cell>
          <cell r="L22">
            <v>0.8</v>
          </cell>
          <cell r="M22">
            <v>0.77500000000000002</v>
          </cell>
        </row>
        <row r="23">
          <cell r="B23">
            <v>2.1</v>
          </cell>
          <cell r="C23">
            <v>0.99047619047619051</v>
          </cell>
          <cell r="D23">
            <v>0.97619047619047628</v>
          </cell>
          <cell r="E23">
            <v>0.96666666666666679</v>
          </cell>
          <cell r="F23">
            <v>0.95238095238095233</v>
          </cell>
          <cell r="G23">
            <v>0.9285714285714286</v>
          </cell>
          <cell r="H23">
            <v>0.90476190476190477</v>
          </cell>
          <cell r="I23">
            <v>0.88095238095238093</v>
          </cell>
          <cell r="J23">
            <v>0.8571428571428571</v>
          </cell>
          <cell r="K23">
            <v>0.83333333333333326</v>
          </cell>
          <cell r="L23">
            <v>0.80952380952380953</v>
          </cell>
          <cell r="M23">
            <v>0.7857142857142857</v>
          </cell>
        </row>
        <row r="24">
          <cell r="B24">
            <v>2.2000000000000002</v>
          </cell>
          <cell r="C24">
            <v>0.99090909090909085</v>
          </cell>
          <cell r="D24">
            <v>0.9772727272727274</v>
          </cell>
          <cell r="E24">
            <v>0.96818181818181825</v>
          </cell>
          <cell r="F24">
            <v>0.95454545454545447</v>
          </cell>
          <cell r="G24">
            <v>0.93181818181818188</v>
          </cell>
          <cell r="H24">
            <v>0.90909090909090906</v>
          </cell>
          <cell r="I24">
            <v>0.88636363636363635</v>
          </cell>
          <cell r="J24">
            <v>0.86363636363636365</v>
          </cell>
          <cell r="K24">
            <v>0.84090909090909083</v>
          </cell>
          <cell r="L24">
            <v>0.81818181818181823</v>
          </cell>
          <cell r="M24">
            <v>0.79545454545454553</v>
          </cell>
        </row>
        <row r="25">
          <cell r="B25">
            <v>2.2999999999999998</v>
          </cell>
          <cell r="C25">
            <v>0.9913043478260869</v>
          </cell>
          <cell r="D25">
            <v>0.97826086956521752</v>
          </cell>
          <cell r="E25">
            <v>0.96956521739130441</v>
          </cell>
          <cell r="F25">
            <v>0.9565217391304347</v>
          </cell>
          <cell r="G25">
            <v>0.93478260869565222</v>
          </cell>
          <cell r="H25">
            <v>0.91304347826086951</v>
          </cell>
          <cell r="I25">
            <v>0.89130434782608692</v>
          </cell>
          <cell r="J25">
            <v>0.86956521739130432</v>
          </cell>
          <cell r="K25">
            <v>0.84782608695652173</v>
          </cell>
          <cell r="L25">
            <v>0.82608695652173914</v>
          </cell>
          <cell r="M25">
            <v>0.80434782608695654</v>
          </cell>
        </row>
        <row r="26">
          <cell r="B26">
            <v>2.4</v>
          </cell>
          <cell r="C26">
            <v>0.9916666666666667</v>
          </cell>
          <cell r="D26">
            <v>0.97916666666666674</v>
          </cell>
          <cell r="E26">
            <v>0.97083333333333344</v>
          </cell>
          <cell r="F26">
            <v>0.95833333333333326</v>
          </cell>
          <cell r="G26">
            <v>0.9375</v>
          </cell>
          <cell r="H26">
            <v>0.91666666666666663</v>
          </cell>
          <cell r="I26">
            <v>0.89583333333333337</v>
          </cell>
          <cell r="J26">
            <v>0.87500000000000011</v>
          </cell>
          <cell r="K26">
            <v>0.85416666666666663</v>
          </cell>
          <cell r="L26">
            <v>0.83333333333333337</v>
          </cell>
          <cell r="M26">
            <v>0.8125</v>
          </cell>
        </row>
        <row r="27">
          <cell r="B27">
            <v>2.5</v>
          </cell>
          <cell r="C27">
            <v>0.99199999999999999</v>
          </cell>
          <cell r="D27">
            <v>0.98000000000000009</v>
          </cell>
          <cell r="E27">
            <v>0.97200000000000009</v>
          </cell>
          <cell r="F27">
            <v>0.96</v>
          </cell>
          <cell r="G27">
            <v>0.94000000000000006</v>
          </cell>
          <cell r="H27">
            <v>0.91999999999999993</v>
          </cell>
          <cell r="I27">
            <v>0.9</v>
          </cell>
          <cell r="J27">
            <v>0.88000000000000012</v>
          </cell>
          <cell r="K27">
            <v>0.86</v>
          </cell>
          <cell r="L27">
            <v>0.84000000000000008</v>
          </cell>
          <cell r="M27">
            <v>0.82</v>
          </cell>
        </row>
        <row r="28">
          <cell r="B28">
            <v>2.6</v>
          </cell>
          <cell r="C28">
            <v>0.99230769230769234</v>
          </cell>
          <cell r="D28">
            <v>0.98076923076923084</v>
          </cell>
          <cell r="E28">
            <v>0.97307692307692317</v>
          </cell>
          <cell r="F28">
            <v>0.96153846153846145</v>
          </cell>
          <cell r="G28">
            <v>0.94230769230769229</v>
          </cell>
          <cell r="H28">
            <v>0.92307692307692302</v>
          </cell>
          <cell r="I28">
            <v>0.90384615384615385</v>
          </cell>
          <cell r="J28">
            <v>0.88461538461538469</v>
          </cell>
          <cell r="K28">
            <v>0.86538461538461531</v>
          </cell>
          <cell r="L28">
            <v>0.84615384615384615</v>
          </cell>
          <cell r="M28">
            <v>0.82692307692307687</v>
          </cell>
        </row>
        <row r="29">
          <cell r="B29">
            <v>2.7</v>
          </cell>
          <cell r="C29">
            <v>0.99259259259259258</v>
          </cell>
          <cell r="D29">
            <v>0.98148148148148151</v>
          </cell>
          <cell r="E29">
            <v>0.97407407407407409</v>
          </cell>
          <cell r="F29">
            <v>0.96296296296296291</v>
          </cell>
          <cell r="G29">
            <v>0.94444444444444453</v>
          </cell>
          <cell r="H29">
            <v>0.92592592592592582</v>
          </cell>
          <cell r="I29">
            <v>0.90740740740740744</v>
          </cell>
          <cell r="J29">
            <v>0.88888888888888895</v>
          </cell>
          <cell r="K29">
            <v>0.87037037037037035</v>
          </cell>
          <cell r="L29">
            <v>0.85185185185185186</v>
          </cell>
          <cell r="M29">
            <v>0.83333333333333326</v>
          </cell>
        </row>
        <row r="30">
          <cell r="B30">
            <v>2.8</v>
          </cell>
          <cell r="C30">
            <v>0.99285714285714288</v>
          </cell>
          <cell r="D30">
            <v>0.98214285714285721</v>
          </cell>
          <cell r="E30">
            <v>0.97500000000000009</v>
          </cell>
          <cell r="F30">
            <v>0.9642857142857143</v>
          </cell>
          <cell r="G30">
            <v>0.94642857142857151</v>
          </cell>
          <cell r="H30">
            <v>0.92857142857142849</v>
          </cell>
          <cell r="I30">
            <v>0.9107142857142857</v>
          </cell>
          <cell r="J30">
            <v>0.8928571428571429</v>
          </cell>
          <cell r="K30">
            <v>0.875</v>
          </cell>
          <cell r="L30">
            <v>0.85714285714285721</v>
          </cell>
          <cell r="M30">
            <v>0.83928571428571419</v>
          </cell>
        </row>
        <row r="31">
          <cell r="B31">
            <v>2.9</v>
          </cell>
          <cell r="C31">
            <v>0.99310344827586206</v>
          </cell>
          <cell r="D31">
            <v>0.98275862068965525</v>
          </cell>
          <cell r="E31">
            <v>0.9758620689655173</v>
          </cell>
          <cell r="F31">
            <v>0.96551724137931028</v>
          </cell>
          <cell r="G31">
            <v>0.94827586206896552</v>
          </cell>
          <cell r="H31">
            <v>0.93103448275862066</v>
          </cell>
          <cell r="I31">
            <v>0.91379310344827591</v>
          </cell>
          <cell r="J31">
            <v>0.89655172413793105</v>
          </cell>
          <cell r="K31">
            <v>0.87931034482758619</v>
          </cell>
          <cell r="L31">
            <v>0.86206896551724144</v>
          </cell>
          <cell r="M31">
            <v>0.84482758620689646</v>
          </cell>
        </row>
        <row r="32">
          <cell r="B32">
            <v>3</v>
          </cell>
          <cell r="C32">
            <v>0.99333333333333329</v>
          </cell>
          <cell r="D32">
            <v>0.98333333333333339</v>
          </cell>
          <cell r="E32">
            <v>0.97666666666666668</v>
          </cell>
          <cell r="F32">
            <v>0.96666666666666667</v>
          </cell>
          <cell r="G32">
            <v>0.95000000000000007</v>
          </cell>
          <cell r="H32">
            <v>0.93333333333333324</v>
          </cell>
          <cell r="I32">
            <v>0.91666666666666663</v>
          </cell>
          <cell r="J32">
            <v>0.9</v>
          </cell>
          <cell r="K32">
            <v>0.8833333333333333</v>
          </cell>
          <cell r="L32">
            <v>0.8666666666666667</v>
          </cell>
          <cell r="M32">
            <v>0.85</v>
          </cell>
        </row>
        <row r="33">
          <cell r="B33">
            <v>3.1</v>
          </cell>
          <cell r="C33">
            <v>0.99354838709677418</v>
          </cell>
          <cell r="D33">
            <v>0.9838709677419355</v>
          </cell>
          <cell r="E33">
            <v>0.97741935483870968</v>
          </cell>
          <cell r="F33">
            <v>0.96774193548387089</v>
          </cell>
          <cell r="G33">
            <v>0.95161290322580649</v>
          </cell>
          <cell r="H33">
            <v>0.93548387096774188</v>
          </cell>
          <cell r="I33">
            <v>0.91935483870967738</v>
          </cell>
          <cell r="J33">
            <v>0.90322580645161299</v>
          </cell>
          <cell r="K33">
            <v>0.88709677419354838</v>
          </cell>
          <cell r="L33">
            <v>0.87096774193548387</v>
          </cell>
          <cell r="M33">
            <v>0.85483870967741926</v>
          </cell>
        </row>
        <row r="34">
          <cell r="B34">
            <v>3.2</v>
          </cell>
          <cell r="C34">
            <v>0.99375000000000002</v>
          </cell>
          <cell r="D34">
            <v>0.98437500000000011</v>
          </cell>
          <cell r="E34">
            <v>0.97812500000000002</v>
          </cell>
          <cell r="F34">
            <v>0.96875</v>
          </cell>
          <cell r="G34">
            <v>0.953125</v>
          </cell>
          <cell r="H34">
            <v>0.9375</v>
          </cell>
          <cell r="I34">
            <v>0.921875</v>
          </cell>
          <cell r="J34">
            <v>0.90625000000000011</v>
          </cell>
          <cell r="K34">
            <v>0.890625</v>
          </cell>
          <cell r="L34">
            <v>0.875</v>
          </cell>
          <cell r="M34">
            <v>0.859375</v>
          </cell>
        </row>
        <row r="35">
          <cell r="B35">
            <v>3.3</v>
          </cell>
          <cell r="C35">
            <v>0.9939393939393939</v>
          </cell>
          <cell r="D35">
            <v>0.98484848484848486</v>
          </cell>
          <cell r="E35">
            <v>0.97878787878787887</v>
          </cell>
          <cell r="F35">
            <v>0.96969696969696972</v>
          </cell>
          <cell r="G35">
            <v>0.95454545454545459</v>
          </cell>
          <cell r="H35">
            <v>0.93939393939393934</v>
          </cell>
          <cell r="I35">
            <v>0.9242424242424242</v>
          </cell>
          <cell r="J35">
            <v>0.90909090909090917</v>
          </cell>
          <cell r="K35">
            <v>0.89393939393939392</v>
          </cell>
          <cell r="L35">
            <v>0.87878787878787878</v>
          </cell>
          <cell r="M35">
            <v>0.86363636363636354</v>
          </cell>
        </row>
        <row r="36">
          <cell r="B36">
            <v>3.4</v>
          </cell>
          <cell r="C36">
            <v>0.99411764705882355</v>
          </cell>
          <cell r="D36">
            <v>0.98529411764705888</v>
          </cell>
          <cell r="E36">
            <v>0.97941176470588243</v>
          </cell>
          <cell r="F36">
            <v>0.97058823529411764</v>
          </cell>
          <cell r="G36">
            <v>0.95588235294117652</v>
          </cell>
          <cell r="H36">
            <v>0.94117647058823528</v>
          </cell>
          <cell r="I36">
            <v>0.92647058823529416</v>
          </cell>
          <cell r="J36">
            <v>0.91176470588235303</v>
          </cell>
          <cell r="K36">
            <v>0.89705882352941169</v>
          </cell>
          <cell r="L36">
            <v>0.88235294117647056</v>
          </cell>
          <cell r="M36">
            <v>0.86764705882352933</v>
          </cell>
        </row>
        <row r="37">
          <cell r="B37">
            <v>3.5</v>
          </cell>
          <cell r="C37">
            <v>0.99428571428571433</v>
          </cell>
          <cell r="D37">
            <v>0.98571428571428577</v>
          </cell>
          <cell r="E37">
            <v>0.98000000000000009</v>
          </cell>
          <cell r="F37">
            <v>0.97142857142857142</v>
          </cell>
          <cell r="G37">
            <v>0.95714285714285718</v>
          </cell>
          <cell r="H37">
            <v>0.94285714285714284</v>
          </cell>
          <cell r="I37">
            <v>0.9285714285714286</v>
          </cell>
          <cell r="J37">
            <v>0.91428571428571437</v>
          </cell>
          <cell r="K37">
            <v>0.9</v>
          </cell>
          <cell r="L37">
            <v>0.88571428571428579</v>
          </cell>
          <cell r="M37">
            <v>0.87142857142857133</v>
          </cell>
        </row>
        <row r="38">
          <cell r="B38">
            <v>3.6</v>
          </cell>
          <cell r="C38">
            <v>0.99444444444444446</v>
          </cell>
          <cell r="D38">
            <v>0.98611111111111116</v>
          </cell>
          <cell r="E38">
            <v>0.98055555555555562</v>
          </cell>
          <cell r="F38">
            <v>0.97222222222222221</v>
          </cell>
          <cell r="G38">
            <v>0.95833333333333337</v>
          </cell>
          <cell r="H38">
            <v>0.94444444444444442</v>
          </cell>
          <cell r="I38">
            <v>0.93055555555555558</v>
          </cell>
          <cell r="J38">
            <v>0.91666666666666674</v>
          </cell>
          <cell r="K38">
            <v>0.90277777777777779</v>
          </cell>
          <cell r="L38">
            <v>0.88888888888888895</v>
          </cell>
          <cell r="M38">
            <v>0.875</v>
          </cell>
        </row>
        <row r="39">
          <cell r="B39">
            <v>3.7</v>
          </cell>
          <cell r="C39">
            <v>0.99459459459459454</v>
          </cell>
          <cell r="D39">
            <v>0.98648648648648651</v>
          </cell>
          <cell r="E39">
            <v>0.98108108108108116</v>
          </cell>
          <cell r="F39">
            <v>0.97297297297297292</v>
          </cell>
          <cell r="G39">
            <v>0.95945945945945954</v>
          </cell>
          <cell r="H39">
            <v>0.94594594594594594</v>
          </cell>
          <cell r="I39">
            <v>0.93243243243243246</v>
          </cell>
          <cell r="J39">
            <v>0.91891891891891897</v>
          </cell>
          <cell r="K39">
            <v>0.90540540540540537</v>
          </cell>
          <cell r="L39">
            <v>0.89189189189189189</v>
          </cell>
          <cell r="M39">
            <v>0.87837837837837829</v>
          </cell>
        </row>
        <row r="40">
          <cell r="B40">
            <v>3.8</v>
          </cell>
          <cell r="C40">
            <v>0.99473684210526314</v>
          </cell>
          <cell r="D40">
            <v>0.98684210526315796</v>
          </cell>
          <cell r="E40">
            <v>0.98157894736842111</v>
          </cell>
          <cell r="F40">
            <v>0.97368421052631582</v>
          </cell>
          <cell r="G40">
            <v>0.96052631578947367</v>
          </cell>
          <cell r="H40">
            <v>0.94736842105263153</v>
          </cell>
          <cell r="I40">
            <v>0.93421052631578949</v>
          </cell>
          <cell r="J40">
            <v>0.92105263157894746</v>
          </cell>
          <cell r="K40">
            <v>0.9078947368421052</v>
          </cell>
          <cell r="L40">
            <v>0.89473684210526316</v>
          </cell>
          <cell r="M40">
            <v>0.88157894736842102</v>
          </cell>
        </row>
        <row r="41">
          <cell r="B41">
            <v>3.9</v>
          </cell>
          <cell r="C41">
            <v>0.99487179487179489</v>
          </cell>
          <cell r="D41">
            <v>0.98717948717948723</v>
          </cell>
          <cell r="E41">
            <v>0.98205128205128212</v>
          </cell>
          <cell r="F41">
            <v>0.97435897435897434</v>
          </cell>
          <cell r="G41">
            <v>0.96153846153846156</v>
          </cell>
          <cell r="H41">
            <v>0.94871794871794868</v>
          </cell>
          <cell r="I41">
            <v>0.9358974358974359</v>
          </cell>
          <cell r="J41">
            <v>0.92307692307692313</v>
          </cell>
          <cell r="K41">
            <v>0.91025641025641024</v>
          </cell>
          <cell r="L41">
            <v>0.89743589743589747</v>
          </cell>
          <cell r="M41">
            <v>0.88461538461538458</v>
          </cell>
        </row>
        <row r="42">
          <cell r="B42">
            <v>4</v>
          </cell>
          <cell r="C42">
            <v>0.995</v>
          </cell>
          <cell r="D42">
            <v>0.98750000000000004</v>
          </cell>
          <cell r="E42">
            <v>0.98250000000000004</v>
          </cell>
          <cell r="F42">
            <v>0.97499999999999998</v>
          </cell>
          <cell r="G42">
            <v>0.96250000000000002</v>
          </cell>
          <cell r="H42">
            <v>0.95</v>
          </cell>
          <cell r="I42">
            <v>0.9375</v>
          </cell>
          <cell r="J42">
            <v>0.92500000000000004</v>
          </cell>
          <cell r="K42">
            <v>0.91249999999999998</v>
          </cell>
          <cell r="L42">
            <v>0.9</v>
          </cell>
          <cell r="M42">
            <v>0.88749999999999996</v>
          </cell>
        </row>
        <row r="43">
          <cell r="B43">
            <v>4.0999999999999996</v>
          </cell>
          <cell r="C43">
            <v>0.9951219512195123</v>
          </cell>
          <cell r="D43">
            <v>0.98780487804878048</v>
          </cell>
          <cell r="E43">
            <v>0.98292682926829256</v>
          </cell>
          <cell r="F43">
            <v>0.97560975609756095</v>
          </cell>
          <cell r="G43">
            <v>0.96341463414634143</v>
          </cell>
          <cell r="H43">
            <v>0.95121951219512191</v>
          </cell>
          <cell r="I43">
            <v>0.93902439024390238</v>
          </cell>
          <cell r="J43">
            <v>0.92682926829268297</v>
          </cell>
          <cell r="K43">
            <v>0.91463414634146334</v>
          </cell>
          <cell r="L43">
            <v>0.90243902439024393</v>
          </cell>
          <cell r="M43">
            <v>0.89024390243902429</v>
          </cell>
        </row>
        <row r="44">
          <cell r="B44">
            <v>4.2</v>
          </cell>
          <cell r="C44">
            <v>0.99523809523809537</v>
          </cell>
          <cell r="D44">
            <v>0.98809523809523814</v>
          </cell>
          <cell r="E44">
            <v>0.98333333333333328</v>
          </cell>
          <cell r="F44">
            <v>0.97619047619047628</v>
          </cell>
          <cell r="G44">
            <v>0.96428571428571419</v>
          </cell>
          <cell r="H44">
            <v>0.95238095238095233</v>
          </cell>
          <cell r="I44">
            <v>0.94047619047619047</v>
          </cell>
          <cell r="J44">
            <v>0.9285714285714286</v>
          </cell>
          <cell r="K44">
            <v>0.91666666666666663</v>
          </cell>
          <cell r="L44">
            <v>0.90476190476190477</v>
          </cell>
          <cell r="M44">
            <v>0.89285714285714279</v>
          </cell>
        </row>
        <row r="45">
          <cell r="B45">
            <v>4.3</v>
          </cell>
          <cell r="C45">
            <v>0.99534883720930245</v>
          </cell>
          <cell r="D45">
            <v>0.9883720930232559</v>
          </cell>
          <cell r="E45">
            <v>0.98372093023255802</v>
          </cell>
          <cell r="F45">
            <v>0.9767441860465117</v>
          </cell>
          <cell r="G45">
            <v>0.96511627906976738</v>
          </cell>
          <cell r="H45">
            <v>0.95348837209302317</v>
          </cell>
          <cell r="I45">
            <v>0.94186046511627908</v>
          </cell>
          <cell r="J45">
            <v>0.93023255813953487</v>
          </cell>
          <cell r="K45">
            <v>0.91860465116279066</v>
          </cell>
          <cell r="L45">
            <v>0.90697674418604657</v>
          </cell>
          <cell r="M45">
            <v>0.89534883720930225</v>
          </cell>
        </row>
        <row r="46">
          <cell r="B46">
            <v>4.4000000000000004</v>
          </cell>
          <cell r="C46">
            <v>0.99545454545454559</v>
          </cell>
          <cell r="D46">
            <v>0.98863636363636365</v>
          </cell>
          <cell r="E46">
            <v>0.98409090909090902</v>
          </cell>
          <cell r="F46">
            <v>0.9772727272727274</v>
          </cell>
          <cell r="G46">
            <v>0.96590909090909083</v>
          </cell>
          <cell r="H46">
            <v>0.95454545454545447</v>
          </cell>
          <cell r="I46">
            <v>0.94318181818181823</v>
          </cell>
          <cell r="J46">
            <v>0.93181818181818188</v>
          </cell>
          <cell r="K46">
            <v>0.92045454545454553</v>
          </cell>
          <cell r="L46">
            <v>0.90909090909090906</v>
          </cell>
          <cell r="M46">
            <v>0.89772727272727271</v>
          </cell>
        </row>
        <row r="47">
          <cell r="B47">
            <v>4.5</v>
          </cell>
          <cell r="C47">
            <v>0.99555555555555564</v>
          </cell>
          <cell r="D47">
            <v>0.98888888888888893</v>
          </cell>
          <cell r="E47">
            <v>0.98444444444444434</v>
          </cell>
          <cell r="F47">
            <v>0.97777777777777786</v>
          </cell>
          <cell r="G47">
            <v>0.96666666666666656</v>
          </cell>
          <cell r="H47">
            <v>0.95555555555555549</v>
          </cell>
          <cell r="I47">
            <v>0.94444444444444442</v>
          </cell>
          <cell r="J47">
            <v>0.93333333333333335</v>
          </cell>
          <cell r="K47">
            <v>0.92222222222222228</v>
          </cell>
          <cell r="L47">
            <v>0.91111111111111098</v>
          </cell>
          <cell r="M47">
            <v>0.89999999999999991</v>
          </cell>
        </row>
        <row r="48">
          <cell r="B48">
            <v>4.5999999999999996</v>
          </cell>
          <cell r="C48">
            <v>0.99565217391304361</v>
          </cell>
          <cell r="D48">
            <v>0.98913043478260876</v>
          </cell>
          <cell r="E48">
            <v>0.98478260869565215</v>
          </cell>
          <cell r="F48">
            <v>0.97826086956521752</v>
          </cell>
          <cell r="G48">
            <v>0.96739130434782605</v>
          </cell>
          <cell r="H48">
            <v>0.9565217391304347</v>
          </cell>
          <cell r="I48">
            <v>0.94565217391304346</v>
          </cell>
          <cell r="J48">
            <v>0.93478260869565222</v>
          </cell>
          <cell r="K48">
            <v>0.92391304347826098</v>
          </cell>
          <cell r="L48">
            <v>0.91304347826086951</v>
          </cell>
          <cell r="M48">
            <v>0.90217391304347816</v>
          </cell>
        </row>
        <row r="49">
          <cell r="B49">
            <v>4.7</v>
          </cell>
          <cell r="C49">
            <v>0.99574468085106393</v>
          </cell>
          <cell r="D49">
            <v>0.98936170212765961</v>
          </cell>
          <cell r="E49">
            <v>0.98510638297872333</v>
          </cell>
          <cell r="F49">
            <v>0.97872340425531923</v>
          </cell>
          <cell r="G49">
            <v>0.96808510638297862</v>
          </cell>
          <cell r="H49">
            <v>0.95744680851063824</v>
          </cell>
          <cell r="I49">
            <v>0.94680851063829785</v>
          </cell>
          <cell r="J49">
            <v>0.93617021276595747</v>
          </cell>
          <cell r="K49">
            <v>0.92553191489361708</v>
          </cell>
          <cell r="L49">
            <v>0.91489361702127647</v>
          </cell>
          <cell r="M49">
            <v>0.90425531914893609</v>
          </cell>
        </row>
        <row r="50">
          <cell r="B50">
            <v>4.8</v>
          </cell>
          <cell r="C50">
            <v>0.99583333333333346</v>
          </cell>
          <cell r="D50">
            <v>0.98958333333333337</v>
          </cell>
          <cell r="E50">
            <v>0.98541666666666661</v>
          </cell>
          <cell r="F50">
            <v>0.97916666666666674</v>
          </cell>
          <cell r="G50">
            <v>0.96874999999999989</v>
          </cell>
          <cell r="H50">
            <v>0.95833333333333326</v>
          </cell>
          <cell r="I50">
            <v>0.94791666666666663</v>
          </cell>
          <cell r="J50">
            <v>0.9375</v>
          </cell>
          <cell r="K50">
            <v>0.92708333333333337</v>
          </cell>
          <cell r="L50">
            <v>0.91666666666666663</v>
          </cell>
          <cell r="M50">
            <v>0.90625</v>
          </cell>
        </row>
        <row r="51">
          <cell r="B51">
            <v>4.9000000000000004</v>
          </cell>
          <cell r="C51">
            <v>0.99591836734693884</v>
          </cell>
          <cell r="D51">
            <v>0.98979591836734693</v>
          </cell>
          <cell r="E51">
            <v>0.98571428571428565</v>
          </cell>
          <cell r="F51">
            <v>0.97959183673469397</v>
          </cell>
          <cell r="G51">
            <v>0.96938775510204078</v>
          </cell>
          <cell r="H51">
            <v>0.95918367346938771</v>
          </cell>
          <cell r="I51">
            <v>0.94897959183673475</v>
          </cell>
          <cell r="J51">
            <v>0.93877551020408168</v>
          </cell>
          <cell r="K51">
            <v>0.9285714285714286</v>
          </cell>
          <cell r="L51">
            <v>0.91836734693877542</v>
          </cell>
          <cell r="M51">
            <v>0.90816326530612246</v>
          </cell>
        </row>
        <row r="52">
          <cell r="B52">
            <v>5</v>
          </cell>
          <cell r="C52">
            <v>0.99600000000000011</v>
          </cell>
          <cell r="D52">
            <v>0.99</v>
          </cell>
          <cell r="E52">
            <v>0.98599999999999999</v>
          </cell>
          <cell r="F52">
            <v>0.98000000000000009</v>
          </cell>
          <cell r="G52">
            <v>0.97</v>
          </cell>
          <cell r="H52">
            <v>0.96</v>
          </cell>
          <cell r="I52">
            <v>0.95</v>
          </cell>
          <cell r="J52">
            <v>0.94000000000000006</v>
          </cell>
          <cell r="K52">
            <v>0.93</v>
          </cell>
          <cell r="L52">
            <v>0.91999999999999993</v>
          </cell>
          <cell r="M52">
            <v>0.90999999999999992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D2" sqref="D2"/>
    </sheetView>
  </sheetViews>
  <sheetFormatPr defaultRowHeight="12.75" x14ac:dyDescent="0.2"/>
  <cols>
    <col min="1" max="1" width="43.85546875" bestFit="1" customWidth="1"/>
    <col min="2" max="2" width="10.7109375" customWidth="1"/>
    <col min="3" max="3" width="9.28515625" bestFit="1" customWidth="1"/>
    <col min="4" max="4" width="10.7109375" customWidth="1"/>
    <col min="5" max="5" width="9.28515625" bestFit="1" customWidth="1"/>
    <col min="6" max="6" width="10.7109375" bestFit="1" customWidth="1"/>
    <col min="10" max="10" width="10.85546875" bestFit="1" customWidth="1"/>
  </cols>
  <sheetData>
    <row r="1" spans="1:12" x14ac:dyDescent="0.2">
      <c r="A1" s="3" t="s">
        <v>6</v>
      </c>
    </row>
    <row r="2" spans="1:12" x14ac:dyDescent="0.2">
      <c r="A2" t="s">
        <v>27</v>
      </c>
      <c r="B2" s="7">
        <v>5</v>
      </c>
      <c r="C2" s="4" t="s">
        <v>8</v>
      </c>
      <c r="D2" s="60">
        <f>10-DS</f>
        <v>5</v>
      </c>
      <c r="E2" s="2"/>
    </row>
    <row r="3" spans="1:12" x14ac:dyDescent="0.2">
      <c r="A3" s="5" t="s">
        <v>9</v>
      </c>
      <c r="B3" s="8">
        <v>10</v>
      </c>
      <c r="C3" t="s">
        <v>7</v>
      </c>
      <c r="D3" s="2" t="s">
        <v>2</v>
      </c>
      <c r="J3" t="s">
        <v>26</v>
      </c>
      <c r="K3">
        <f>B3/100*B6*1000</f>
        <v>100</v>
      </c>
      <c r="L3" t="s">
        <v>14</v>
      </c>
    </row>
    <row r="4" spans="1:12" x14ac:dyDescent="0.2">
      <c r="A4" s="5" t="s">
        <v>3</v>
      </c>
      <c r="B4" s="7">
        <v>14</v>
      </c>
      <c r="C4" t="s">
        <v>4</v>
      </c>
      <c r="D4" s="61" t="s">
        <v>39</v>
      </c>
    </row>
    <row r="5" spans="1:12" x14ac:dyDescent="0.2">
      <c r="A5" s="5" t="s">
        <v>11</v>
      </c>
      <c r="B5" s="7">
        <v>300</v>
      </c>
      <c r="C5" t="s">
        <v>14</v>
      </c>
    </row>
    <row r="6" spans="1:12" x14ac:dyDescent="0.2">
      <c r="A6" s="5" t="s">
        <v>12</v>
      </c>
      <c r="B6" s="7">
        <v>1</v>
      </c>
      <c r="C6" t="s">
        <v>13</v>
      </c>
    </row>
    <row r="7" spans="1:12" x14ac:dyDescent="0.2">
      <c r="A7" s="5" t="s">
        <v>32</v>
      </c>
      <c r="B7" s="7">
        <v>0.3</v>
      </c>
      <c r="C7" t="s">
        <v>18</v>
      </c>
    </row>
    <row r="8" spans="1:12" x14ac:dyDescent="0.2">
      <c r="A8" s="5" t="s">
        <v>33</v>
      </c>
      <c r="B8">
        <f>Tperiod+GT/1000</f>
        <v>0.314</v>
      </c>
      <c r="C8" t="s">
        <v>18</v>
      </c>
    </row>
    <row r="12" spans="1:12" ht="13.5" thickBot="1" x14ac:dyDescent="0.25">
      <c r="A12" s="10" t="s">
        <v>1</v>
      </c>
    </row>
    <row r="13" spans="1:12" x14ac:dyDescent="0.2">
      <c r="B13" s="63" t="s">
        <v>15</v>
      </c>
      <c r="C13" s="64"/>
      <c r="D13" s="65" t="s">
        <v>16</v>
      </c>
      <c r="E13" s="65"/>
      <c r="F13" s="15" t="s">
        <v>20</v>
      </c>
      <c r="G13" s="16" t="s">
        <v>22</v>
      </c>
    </row>
    <row r="14" spans="1:12" ht="13.5" thickBot="1" x14ac:dyDescent="0.25">
      <c r="B14" s="19" t="s">
        <v>17</v>
      </c>
      <c r="C14" s="20" t="s">
        <v>19</v>
      </c>
      <c r="D14" s="20" t="s">
        <v>17</v>
      </c>
      <c r="E14" s="20" t="s">
        <v>19</v>
      </c>
      <c r="F14" s="20" t="s">
        <v>21</v>
      </c>
      <c r="G14" s="21" t="s">
        <v>23</v>
      </c>
    </row>
    <row r="15" spans="1:12" x14ac:dyDescent="0.2">
      <c r="A15" s="6" t="s">
        <v>5</v>
      </c>
      <c r="B15" s="12">
        <f>(B5-B6*1000*B3/100)*B2/(B2+D2)</f>
        <v>100</v>
      </c>
      <c r="C15" s="11">
        <v>100</v>
      </c>
      <c r="D15" s="11">
        <f>(B5-B6*1000*B3/100)*D2/(B2+D2)</f>
        <v>100</v>
      </c>
      <c r="E15" s="11">
        <v>100</v>
      </c>
      <c r="F15" s="11">
        <v>100</v>
      </c>
      <c r="G15" s="18">
        <f>(B15*C15/100+D15*E15/100)/B5*F15</f>
        <v>66.666666666666657</v>
      </c>
    </row>
    <row r="16" spans="1:12" ht="13.5" thickBot="1" x14ac:dyDescent="0.25">
      <c r="A16" s="6" t="s">
        <v>10</v>
      </c>
      <c r="B16" s="13">
        <f>B5</f>
        <v>300</v>
      </c>
      <c r="C16" s="14">
        <f>B2/(B2+D2)*100</f>
        <v>50</v>
      </c>
      <c r="D16" s="14">
        <f>B5-B6*1000*B3/100</f>
        <v>200</v>
      </c>
      <c r="E16" s="14">
        <f>D2/(B2+D2)*100</f>
        <v>50</v>
      </c>
      <c r="F16" s="23">
        <f>(B7*1000)/(B7*1000+B4)*100</f>
        <v>95.541401273885356</v>
      </c>
      <c r="G16" s="17">
        <f>(B16*C16/100+D16*E16/100)/B5*F16</f>
        <v>79.617834394904463</v>
      </c>
    </row>
    <row r="17" spans="1:5" x14ac:dyDescent="0.2">
      <c r="B17" s="1"/>
    </row>
    <row r="20" spans="1:5" ht="13.5" thickBot="1" x14ac:dyDescent="0.25">
      <c r="A20" s="10" t="s">
        <v>0</v>
      </c>
    </row>
    <row r="21" spans="1:5" x14ac:dyDescent="0.2">
      <c r="A21" s="6" t="s">
        <v>24</v>
      </c>
      <c r="B21" s="38">
        <f>B7*E16/100+B4/1000</f>
        <v>0.16400000000000001</v>
      </c>
      <c r="C21" t="s">
        <v>18</v>
      </c>
    </row>
    <row r="22" spans="1:5" ht="13.5" thickBot="1" x14ac:dyDescent="0.25">
      <c r="A22" s="6" t="s">
        <v>25</v>
      </c>
      <c r="B22" s="39">
        <f>B7*C16/100+B4/1000</f>
        <v>0.16400000000000001</v>
      </c>
      <c r="C22" t="s">
        <v>18</v>
      </c>
    </row>
    <row r="23" spans="1:5" x14ac:dyDescent="0.2">
      <c r="E23" s="9"/>
    </row>
  </sheetData>
  <mergeCells count="2">
    <mergeCell ref="B13:C13"/>
    <mergeCell ref="D13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3"/>
  <sheetViews>
    <sheetView workbookViewId="0">
      <selection activeCell="L9" sqref="L9"/>
    </sheetView>
  </sheetViews>
  <sheetFormatPr defaultRowHeight="12.75" x14ac:dyDescent="0.2"/>
  <cols>
    <col min="2" max="6" width="12.7109375" customWidth="1"/>
    <col min="8" max="8" width="12.7109375" customWidth="1"/>
  </cols>
  <sheetData>
    <row r="3" spans="2:11" ht="13.5" thickBot="1" x14ac:dyDescent="0.25">
      <c r="C3" s="22"/>
      <c r="F3" s="22"/>
    </row>
    <row r="4" spans="2:11" s="24" customFormat="1" ht="39" thickBot="1" x14ac:dyDescent="0.25">
      <c r="B4" s="25" t="s">
        <v>40</v>
      </c>
      <c r="C4" s="26" t="s">
        <v>28</v>
      </c>
      <c r="D4" s="26" t="s">
        <v>30</v>
      </c>
      <c r="E4" s="26" t="s">
        <v>31</v>
      </c>
      <c r="F4" s="27" t="s">
        <v>29</v>
      </c>
      <c r="H4" s="68" t="s">
        <v>41</v>
      </c>
    </row>
    <row r="5" spans="2:11" s="24" customFormat="1" x14ac:dyDescent="0.2">
      <c r="B5" s="30">
        <v>0.2</v>
      </c>
      <c r="C5" s="31">
        <f t="shared" ref="C5" si="0">(DS/(DS+US)*1+US/(DS+US)*(BW-GF)/BW)*(B5/(GT/1000+B5))</f>
        <v>0.77881619937694702</v>
      </c>
      <c r="D5" s="32">
        <f t="shared" ref="D5" si="1">US/(DS+US)*B5+GT/1000</f>
        <v>0.114</v>
      </c>
      <c r="E5" s="32">
        <f t="shared" ref="E5" si="2">DS/(DS+US)*B5+GT/1000</f>
        <v>0.114</v>
      </c>
      <c r="F5" s="33">
        <f t="shared" ref="F5:F18" si="3">(BW-GF)/BW</f>
        <v>0.66666666666666663</v>
      </c>
      <c r="H5" s="69">
        <f>B5+GT*0.001</f>
        <v>0.21400000000000002</v>
      </c>
    </row>
    <row r="6" spans="2:11" s="24" customFormat="1" x14ac:dyDescent="0.2">
      <c r="B6" s="34">
        <v>0.3</v>
      </c>
      <c r="C6" s="29">
        <f t="shared" ref="C6" si="4">(DS/(DS+US)*1+US/(DS+US)*(BW-GF)/BW)*(B6/(GT/1000+B6))</f>
        <v>0.79617834394904452</v>
      </c>
      <c r="D6" s="28">
        <f t="shared" ref="D6" si="5">US/(DS+US)*B6+GT/1000</f>
        <v>0.16400000000000001</v>
      </c>
      <c r="E6" s="28">
        <f t="shared" ref="E6" si="6">DS/(DS+US)*B6+GT/1000</f>
        <v>0.16400000000000001</v>
      </c>
      <c r="F6" s="35">
        <f t="shared" si="3"/>
        <v>0.66666666666666663</v>
      </c>
      <c r="H6" s="70">
        <f>B6+GT*0.001</f>
        <v>0.314</v>
      </c>
    </row>
    <row r="7" spans="2:11" s="24" customFormat="1" x14ac:dyDescent="0.2">
      <c r="B7" s="34">
        <v>0.4</v>
      </c>
      <c r="C7" s="29">
        <f t="shared" ref="C7" si="7">(DS/(DS+US)*1+US/(DS+US)*(BW-GF)/BW)*(B7/(GT/1000+B7))</f>
        <v>0.80515297906602246</v>
      </c>
      <c r="D7" s="28">
        <f t="shared" ref="D7" si="8">US/(DS+US)*B7+GT/1000</f>
        <v>0.21400000000000002</v>
      </c>
      <c r="E7" s="28">
        <f t="shared" ref="E7" si="9">DS/(DS+US)*B7+GT/1000</f>
        <v>0.21400000000000002</v>
      </c>
      <c r="F7" s="35">
        <f t="shared" si="3"/>
        <v>0.66666666666666663</v>
      </c>
      <c r="H7" s="70">
        <f>B7+GT*0.001</f>
        <v>0.41400000000000003</v>
      </c>
    </row>
    <row r="8" spans="2:11" x14ac:dyDescent="0.2">
      <c r="B8" s="34">
        <v>0.5</v>
      </c>
      <c r="C8" s="29">
        <f t="shared" ref="C8:C18" si="10">(DS/(DS+US)*1+US/(DS+US)*(BW-GF)/BW)*(B8/(GT/1000+B8))</f>
        <v>0.8106355382619973</v>
      </c>
      <c r="D8" s="28">
        <f t="shared" ref="D8:D18" si="11">US/(DS+US)*B8+GT/1000</f>
        <v>0.26400000000000001</v>
      </c>
      <c r="E8" s="28">
        <f t="shared" ref="E8:E18" si="12">DS/(DS+US)*B8+GT/1000</f>
        <v>0.26400000000000001</v>
      </c>
      <c r="F8" s="35">
        <f t="shared" si="3"/>
        <v>0.66666666666666663</v>
      </c>
      <c r="H8" s="70">
        <f>B8+GT*0.001</f>
        <v>0.51400000000000001</v>
      </c>
    </row>
    <row r="9" spans="2:11" x14ac:dyDescent="0.2">
      <c r="B9" s="34">
        <v>0.6</v>
      </c>
      <c r="C9" s="29">
        <f t="shared" si="10"/>
        <v>0.81433224755700317</v>
      </c>
      <c r="D9" s="28">
        <f t="shared" si="11"/>
        <v>0.314</v>
      </c>
      <c r="E9" s="28">
        <f t="shared" si="12"/>
        <v>0.314</v>
      </c>
      <c r="F9" s="35">
        <f t="shared" si="3"/>
        <v>0.66666666666666663</v>
      </c>
      <c r="H9" s="70">
        <f>B9+GT*0.001</f>
        <v>0.61399999999999999</v>
      </c>
    </row>
    <row r="10" spans="2:11" x14ac:dyDescent="0.2">
      <c r="B10" s="34">
        <v>0.7</v>
      </c>
      <c r="C10" s="29">
        <f t="shared" si="10"/>
        <v>0.81699346405228745</v>
      </c>
      <c r="D10" s="28">
        <f t="shared" si="11"/>
        <v>0.36399999999999999</v>
      </c>
      <c r="E10" s="28">
        <f t="shared" si="12"/>
        <v>0.36399999999999999</v>
      </c>
      <c r="F10" s="35">
        <f t="shared" si="3"/>
        <v>0.66666666666666663</v>
      </c>
      <c r="H10" s="70">
        <f>B10+GT*0.001</f>
        <v>0.71399999999999997</v>
      </c>
    </row>
    <row r="11" spans="2:11" x14ac:dyDescent="0.2">
      <c r="B11" s="34">
        <v>0.8</v>
      </c>
      <c r="C11" s="29">
        <f t="shared" si="10"/>
        <v>0.819000819000819</v>
      </c>
      <c r="D11" s="28">
        <f t="shared" si="11"/>
        <v>0.41400000000000003</v>
      </c>
      <c r="E11" s="28">
        <f t="shared" si="12"/>
        <v>0.41400000000000003</v>
      </c>
      <c r="F11" s="35">
        <f t="shared" si="3"/>
        <v>0.66666666666666663</v>
      </c>
      <c r="H11" s="70">
        <f>B11+GT*0.001</f>
        <v>0.81400000000000006</v>
      </c>
    </row>
    <row r="12" spans="2:11" x14ac:dyDescent="0.2">
      <c r="B12" s="34">
        <v>0.9</v>
      </c>
      <c r="C12" s="29">
        <f t="shared" ref="C12" si="13">(DS/(DS+US)*1+US/(DS+US)*(BW-GF)/BW)*(B12/(GT/1000+B12))</f>
        <v>0.82056892778993429</v>
      </c>
      <c r="D12" s="28">
        <f t="shared" ref="D12" si="14">US/(DS+US)*B12+GT/1000</f>
        <v>0.46400000000000002</v>
      </c>
      <c r="E12" s="28">
        <f t="shared" ref="E12" si="15">DS/(DS+US)*B12+GT/1000</f>
        <v>0.46400000000000002</v>
      </c>
      <c r="F12" s="35">
        <f t="shared" si="3"/>
        <v>0.66666666666666663</v>
      </c>
      <c r="G12" s="4"/>
      <c r="H12" s="70">
        <f>B12+GT*0.001</f>
        <v>0.91400000000000003</v>
      </c>
      <c r="I12" s="4"/>
      <c r="J12" s="4"/>
      <c r="K12" s="4"/>
    </row>
    <row r="13" spans="2:11" x14ac:dyDescent="0.2">
      <c r="B13" s="34">
        <v>1</v>
      </c>
      <c r="C13" s="29">
        <f t="shared" si="10"/>
        <v>0.82182774490466792</v>
      </c>
      <c r="D13" s="28">
        <f t="shared" si="11"/>
        <v>0.51400000000000001</v>
      </c>
      <c r="E13" s="28">
        <f t="shared" si="12"/>
        <v>0.51400000000000001</v>
      </c>
      <c r="F13" s="35">
        <f t="shared" si="3"/>
        <v>0.66666666666666663</v>
      </c>
      <c r="H13" s="70">
        <f>B13+GT*0.001</f>
        <v>1.014</v>
      </c>
    </row>
    <row r="14" spans="2:11" x14ac:dyDescent="0.2">
      <c r="B14" s="34">
        <v>1.1000000000000001</v>
      </c>
      <c r="C14" s="29">
        <f t="shared" si="10"/>
        <v>0.8228605625374027</v>
      </c>
      <c r="D14" s="28">
        <f t="shared" si="11"/>
        <v>0.56400000000000006</v>
      </c>
      <c r="E14" s="28">
        <f t="shared" si="12"/>
        <v>0.56400000000000006</v>
      </c>
      <c r="F14" s="35">
        <f t="shared" si="3"/>
        <v>0.66666666666666663</v>
      </c>
      <c r="H14" s="70">
        <f>B14+GT*0.001</f>
        <v>1.1140000000000001</v>
      </c>
    </row>
    <row r="15" spans="2:11" x14ac:dyDescent="0.2">
      <c r="B15" s="34">
        <v>1.2</v>
      </c>
      <c r="C15" s="29">
        <f t="shared" si="10"/>
        <v>0.82372322899505757</v>
      </c>
      <c r="D15" s="28">
        <f t="shared" si="11"/>
        <v>0.61399999999999999</v>
      </c>
      <c r="E15" s="28">
        <f t="shared" si="12"/>
        <v>0.61399999999999999</v>
      </c>
      <c r="F15" s="35">
        <f t="shared" si="3"/>
        <v>0.66666666666666663</v>
      </c>
      <c r="H15" s="70">
        <f>B15+GT*0.001</f>
        <v>1.214</v>
      </c>
    </row>
    <row r="16" spans="2:11" x14ac:dyDescent="0.2">
      <c r="B16" s="34">
        <v>1.3</v>
      </c>
      <c r="C16" s="29">
        <f t="shared" si="10"/>
        <v>0.82445459157787915</v>
      </c>
      <c r="D16" s="28">
        <f t="shared" si="11"/>
        <v>0.66400000000000003</v>
      </c>
      <c r="E16" s="28">
        <f t="shared" si="12"/>
        <v>0.66400000000000003</v>
      </c>
      <c r="F16" s="35">
        <f t="shared" si="3"/>
        <v>0.66666666666666663</v>
      </c>
      <c r="H16" s="70">
        <f>B16+GT*0.001</f>
        <v>1.3140000000000001</v>
      </c>
    </row>
    <row r="17" spans="2:8" x14ac:dyDescent="0.2">
      <c r="B17" s="34">
        <v>1.4</v>
      </c>
      <c r="C17" s="29">
        <f t="shared" si="10"/>
        <v>0.82508250825082496</v>
      </c>
      <c r="D17" s="28">
        <f t="shared" si="11"/>
        <v>0.71399999999999997</v>
      </c>
      <c r="E17" s="28">
        <f t="shared" si="12"/>
        <v>0.71399999999999997</v>
      </c>
      <c r="F17" s="35">
        <f t="shared" si="3"/>
        <v>0.66666666666666663</v>
      </c>
      <c r="H17" s="70">
        <f>B17+GT*0.001</f>
        <v>1.4139999999999999</v>
      </c>
    </row>
    <row r="18" spans="2:8" ht="13.5" thickBot="1" x14ac:dyDescent="0.25">
      <c r="B18" s="13">
        <v>1.5</v>
      </c>
      <c r="C18" s="36">
        <f t="shared" si="10"/>
        <v>0.82562747688243054</v>
      </c>
      <c r="D18" s="14">
        <f t="shared" si="11"/>
        <v>0.76400000000000001</v>
      </c>
      <c r="E18" s="14">
        <f t="shared" si="12"/>
        <v>0.76400000000000001</v>
      </c>
      <c r="F18" s="37">
        <f t="shared" si="3"/>
        <v>0.66666666666666663</v>
      </c>
      <c r="H18" s="71">
        <f>B18+GT*0.001</f>
        <v>1.514</v>
      </c>
    </row>
    <row r="19" spans="2:8" x14ac:dyDescent="0.2">
      <c r="B19" s="51"/>
      <c r="C19" s="62"/>
      <c r="D19" s="51"/>
      <c r="E19" s="51"/>
      <c r="F19" s="62"/>
    </row>
    <row r="20" spans="2:8" x14ac:dyDescent="0.2">
      <c r="B20" s="51"/>
      <c r="C20" s="62"/>
      <c r="D20" s="51"/>
      <c r="E20" s="51"/>
      <c r="F20" s="62"/>
    </row>
    <row r="21" spans="2:8" x14ac:dyDescent="0.2">
      <c r="B21" s="51"/>
      <c r="C21" s="62"/>
      <c r="D21" s="51"/>
      <c r="E21" s="51"/>
      <c r="F21" s="62"/>
    </row>
    <row r="22" spans="2:8" x14ac:dyDescent="0.2">
      <c r="B22" s="51"/>
      <c r="C22" s="62"/>
      <c r="D22" s="51"/>
      <c r="E22" s="51"/>
      <c r="F22" s="62"/>
    </row>
    <row r="23" spans="2:8" x14ac:dyDescent="0.2">
      <c r="B23" s="51"/>
      <c r="C23" s="62"/>
      <c r="D23" s="51"/>
      <c r="E23" s="51"/>
      <c r="F23" s="6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="70" zoomScaleNormal="70" workbookViewId="0">
      <selection activeCell="AD30" sqref="AD30"/>
    </sheetView>
  </sheetViews>
  <sheetFormatPr defaultRowHeight="12.75" x14ac:dyDescent="0.2"/>
  <cols>
    <col min="1" max="1" width="3.28515625" bestFit="1" customWidth="1"/>
    <col min="2" max="2" width="4" style="4" bestFit="1" customWidth="1"/>
  </cols>
  <sheetData>
    <row r="1" spans="1:13" x14ac:dyDescent="0.2">
      <c r="C1" s="66" t="s">
        <v>34</v>
      </c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x14ac:dyDescent="0.2">
      <c r="C2">
        <v>0.01</v>
      </c>
      <c r="D2">
        <v>2.5000000000000001E-2</v>
      </c>
      <c r="E2">
        <v>3.5000000000000003E-2</v>
      </c>
      <c r="F2">
        <v>0.05</v>
      </c>
      <c r="G2">
        <v>7.4999999999999997E-2</v>
      </c>
      <c r="H2">
        <v>0.1</v>
      </c>
      <c r="I2">
        <v>0.125</v>
      </c>
      <c r="J2">
        <v>0.15</v>
      </c>
      <c r="K2">
        <v>0.17499999999999999</v>
      </c>
      <c r="L2">
        <v>0.2</v>
      </c>
      <c r="M2">
        <v>0.22500000000000001</v>
      </c>
    </row>
    <row r="3" spans="1:13" ht="12.75" customHeight="1" x14ac:dyDescent="0.2">
      <c r="A3" s="67" t="s">
        <v>35</v>
      </c>
      <c r="B3" s="4">
        <v>0.1</v>
      </c>
      <c r="C3" s="44">
        <f>($B3-2*C$2)/$B3</f>
        <v>0.79999999999999993</v>
      </c>
      <c r="D3" s="44">
        <f t="shared" ref="D3:M18" si="0">($B3-2*D$2)/$B3</f>
        <v>0.5</v>
      </c>
      <c r="E3" s="44">
        <f t="shared" si="0"/>
        <v>0.3</v>
      </c>
      <c r="F3" s="44">
        <f t="shared" si="0"/>
        <v>0</v>
      </c>
      <c r="G3" s="44"/>
      <c r="H3" s="44"/>
      <c r="I3" s="44"/>
      <c r="J3" s="44"/>
      <c r="K3" s="44"/>
      <c r="L3" s="44"/>
      <c r="M3" s="44"/>
    </row>
    <row r="4" spans="1:13" x14ac:dyDescent="0.2">
      <c r="A4" s="67"/>
      <c r="B4" s="4">
        <v>0.2</v>
      </c>
      <c r="C4" s="44">
        <f t="shared" ref="C4:M40" si="1">($B4-2*C$2)/$B4</f>
        <v>0.9</v>
      </c>
      <c r="D4" s="44">
        <f t="shared" si="0"/>
        <v>0.75000000000000011</v>
      </c>
      <c r="E4" s="44">
        <f t="shared" si="0"/>
        <v>0.65</v>
      </c>
      <c r="F4" s="44">
        <f t="shared" si="0"/>
        <v>0.5</v>
      </c>
      <c r="G4" s="44">
        <f t="shared" si="0"/>
        <v>0.25000000000000006</v>
      </c>
      <c r="H4" s="44">
        <f t="shared" si="0"/>
        <v>0</v>
      </c>
      <c r="I4" s="44"/>
      <c r="J4" s="44"/>
      <c r="K4" s="44"/>
      <c r="L4" s="44"/>
      <c r="M4" s="44"/>
    </row>
    <row r="5" spans="1:13" x14ac:dyDescent="0.2">
      <c r="A5" s="67"/>
      <c r="B5" s="4">
        <v>0.3</v>
      </c>
      <c r="C5" s="44">
        <f t="shared" si="1"/>
        <v>0.93333333333333324</v>
      </c>
      <c r="D5" s="44">
        <f t="shared" si="0"/>
        <v>0.83333333333333337</v>
      </c>
      <c r="E5" s="44">
        <f t="shared" si="0"/>
        <v>0.76666666666666661</v>
      </c>
      <c r="F5" s="44">
        <f t="shared" si="0"/>
        <v>0.66666666666666663</v>
      </c>
      <c r="G5" s="44">
        <f t="shared" si="0"/>
        <v>0.5</v>
      </c>
      <c r="H5" s="44">
        <f t="shared" si="0"/>
        <v>0.33333333333333326</v>
      </c>
      <c r="I5" s="44">
        <f t="shared" si="0"/>
        <v>0.16666666666666663</v>
      </c>
      <c r="J5" s="44">
        <f t="shared" si="0"/>
        <v>0</v>
      </c>
      <c r="K5" s="44"/>
      <c r="L5" s="44"/>
      <c r="M5" s="44"/>
    </row>
    <row r="6" spans="1:13" x14ac:dyDescent="0.2">
      <c r="A6" s="67"/>
      <c r="B6" s="4">
        <v>0.4</v>
      </c>
      <c r="C6" s="44">
        <f t="shared" si="1"/>
        <v>0.95</v>
      </c>
      <c r="D6" s="44">
        <f t="shared" si="0"/>
        <v>0.875</v>
      </c>
      <c r="E6" s="44">
        <f t="shared" si="0"/>
        <v>0.82499999999999996</v>
      </c>
      <c r="F6" s="44">
        <f t="shared" si="0"/>
        <v>0.75000000000000011</v>
      </c>
      <c r="G6" s="44">
        <f t="shared" si="0"/>
        <v>0.625</v>
      </c>
      <c r="H6" s="44">
        <f t="shared" si="0"/>
        <v>0.5</v>
      </c>
      <c r="I6" s="44">
        <f t="shared" si="0"/>
        <v>0.37500000000000006</v>
      </c>
      <c r="J6" s="44">
        <f t="shared" si="0"/>
        <v>0.25000000000000006</v>
      </c>
      <c r="K6" s="44">
        <f t="shared" si="0"/>
        <v>0.12500000000000011</v>
      </c>
      <c r="L6" s="44">
        <f t="shared" si="0"/>
        <v>0</v>
      </c>
      <c r="M6" s="44"/>
    </row>
    <row r="7" spans="1:13" x14ac:dyDescent="0.2">
      <c r="A7" s="67"/>
      <c r="B7" s="4">
        <v>0.5</v>
      </c>
      <c r="C7" s="44">
        <f t="shared" si="1"/>
        <v>0.96</v>
      </c>
      <c r="D7" s="44">
        <f t="shared" si="0"/>
        <v>0.9</v>
      </c>
      <c r="E7" s="44">
        <f t="shared" si="0"/>
        <v>0.86</v>
      </c>
      <c r="F7" s="44">
        <f t="shared" si="0"/>
        <v>0.8</v>
      </c>
      <c r="G7" s="44">
        <f t="shared" si="0"/>
        <v>0.7</v>
      </c>
      <c r="H7" s="44">
        <f t="shared" si="0"/>
        <v>0.6</v>
      </c>
      <c r="I7" s="44">
        <f t="shared" si="0"/>
        <v>0.5</v>
      </c>
      <c r="J7" s="44">
        <f t="shared" si="0"/>
        <v>0.4</v>
      </c>
      <c r="K7" s="44">
        <f t="shared" si="0"/>
        <v>0.30000000000000004</v>
      </c>
      <c r="L7" s="44">
        <f t="shared" si="0"/>
        <v>0.19999999999999996</v>
      </c>
      <c r="M7" s="44">
        <f t="shared" si="0"/>
        <v>9.9999999999999978E-2</v>
      </c>
    </row>
    <row r="8" spans="1:13" x14ac:dyDescent="0.2">
      <c r="A8" s="67"/>
      <c r="B8" s="4">
        <v>0.6</v>
      </c>
      <c r="C8" s="44">
        <f t="shared" si="1"/>
        <v>0.96666666666666667</v>
      </c>
      <c r="D8" s="44">
        <f t="shared" si="0"/>
        <v>0.91666666666666663</v>
      </c>
      <c r="E8" s="44">
        <f t="shared" si="0"/>
        <v>0.88333333333333341</v>
      </c>
      <c r="F8" s="44">
        <f t="shared" si="0"/>
        <v>0.83333333333333337</v>
      </c>
      <c r="G8" s="44">
        <f t="shared" si="0"/>
        <v>0.75</v>
      </c>
      <c r="H8" s="44">
        <f t="shared" si="0"/>
        <v>0.66666666666666663</v>
      </c>
      <c r="I8" s="44">
        <f t="shared" si="0"/>
        <v>0.58333333333333337</v>
      </c>
      <c r="J8" s="44">
        <f t="shared" si="0"/>
        <v>0.5</v>
      </c>
      <c r="K8" s="44">
        <f t="shared" si="0"/>
        <v>0.41666666666666669</v>
      </c>
      <c r="L8" s="44">
        <f t="shared" si="0"/>
        <v>0.33333333333333326</v>
      </c>
      <c r="M8" s="44">
        <f t="shared" si="0"/>
        <v>0.24999999999999994</v>
      </c>
    </row>
    <row r="9" spans="1:13" x14ac:dyDescent="0.2">
      <c r="A9" s="67"/>
      <c r="B9" s="4">
        <v>0.7</v>
      </c>
      <c r="C9" s="44">
        <f t="shared" si="1"/>
        <v>0.97142857142857142</v>
      </c>
      <c r="D9" s="44">
        <f t="shared" si="0"/>
        <v>0.92857142857142849</v>
      </c>
      <c r="E9" s="44">
        <f t="shared" si="0"/>
        <v>0.89999999999999991</v>
      </c>
      <c r="F9" s="44">
        <f t="shared" si="0"/>
        <v>0.85714285714285721</v>
      </c>
      <c r="G9" s="44">
        <f t="shared" si="0"/>
        <v>0.7857142857142857</v>
      </c>
      <c r="H9" s="44">
        <f t="shared" si="0"/>
        <v>0.7142857142857143</v>
      </c>
      <c r="I9" s="44">
        <f t="shared" si="0"/>
        <v>0.64285714285714279</v>
      </c>
      <c r="J9" s="44">
        <f t="shared" si="0"/>
        <v>0.5714285714285714</v>
      </c>
      <c r="K9" s="44">
        <f t="shared" si="0"/>
        <v>0.5</v>
      </c>
      <c r="L9" s="44">
        <f t="shared" si="0"/>
        <v>0.42857142857142849</v>
      </c>
      <c r="M9" s="44">
        <f t="shared" si="0"/>
        <v>0.3571428571428571</v>
      </c>
    </row>
    <row r="10" spans="1:13" x14ac:dyDescent="0.2">
      <c r="A10" s="67"/>
      <c r="B10" s="4">
        <v>0.8</v>
      </c>
      <c r="C10" s="44">
        <f t="shared" si="1"/>
        <v>0.97499999999999998</v>
      </c>
      <c r="D10" s="44">
        <f t="shared" si="0"/>
        <v>0.9375</v>
      </c>
      <c r="E10" s="44">
        <f t="shared" si="0"/>
        <v>0.91249999999999998</v>
      </c>
      <c r="F10" s="44">
        <f t="shared" si="0"/>
        <v>0.875</v>
      </c>
      <c r="G10" s="44">
        <f t="shared" si="0"/>
        <v>0.8125</v>
      </c>
      <c r="H10" s="44">
        <f t="shared" si="0"/>
        <v>0.75000000000000011</v>
      </c>
      <c r="I10" s="44">
        <f t="shared" si="0"/>
        <v>0.6875</v>
      </c>
      <c r="J10" s="44">
        <f t="shared" si="0"/>
        <v>0.625</v>
      </c>
      <c r="K10" s="44">
        <f t="shared" si="0"/>
        <v>0.5625</v>
      </c>
      <c r="L10" s="44">
        <f t="shared" si="0"/>
        <v>0.5</v>
      </c>
      <c r="M10" s="44">
        <f t="shared" si="0"/>
        <v>0.4375</v>
      </c>
    </row>
    <row r="11" spans="1:13" x14ac:dyDescent="0.2">
      <c r="A11" s="67"/>
      <c r="B11" s="4">
        <v>0.9</v>
      </c>
      <c r="C11" s="44">
        <f t="shared" si="1"/>
        <v>0.97777777777777775</v>
      </c>
      <c r="D11" s="44">
        <f t="shared" si="0"/>
        <v>0.94444444444444442</v>
      </c>
      <c r="E11" s="44">
        <f t="shared" si="0"/>
        <v>0.92222222222222228</v>
      </c>
      <c r="F11" s="44">
        <f t="shared" si="0"/>
        <v>0.88888888888888895</v>
      </c>
      <c r="G11" s="44">
        <f t="shared" si="0"/>
        <v>0.83333333333333326</v>
      </c>
      <c r="H11" s="44">
        <f t="shared" si="0"/>
        <v>0.77777777777777768</v>
      </c>
      <c r="I11" s="44">
        <f t="shared" si="0"/>
        <v>0.72222222222222221</v>
      </c>
      <c r="J11" s="44">
        <f t="shared" si="0"/>
        <v>0.66666666666666674</v>
      </c>
      <c r="K11" s="44">
        <f t="shared" si="0"/>
        <v>0.61111111111111116</v>
      </c>
      <c r="L11" s="44">
        <f t="shared" si="0"/>
        <v>0.55555555555555558</v>
      </c>
      <c r="M11" s="44">
        <f t="shared" si="0"/>
        <v>0.5</v>
      </c>
    </row>
    <row r="12" spans="1:13" x14ac:dyDescent="0.2">
      <c r="A12" s="67"/>
      <c r="B12" s="4">
        <v>1</v>
      </c>
      <c r="C12" s="44">
        <f t="shared" si="1"/>
        <v>0.98</v>
      </c>
      <c r="D12" s="44">
        <f t="shared" si="0"/>
        <v>0.95</v>
      </c>
      <c r="E12" s="44">
        <f t="shared" si="0"/>
        <v>0.92999999999999994</v>
      </c>
      <c r="F12" s="44">
        <f t="shared" si="0"/>
        <v>0.9</v>
      </c>
      <c r="G12" s="44">
        <f t="shared" si="0"/>
        <v>0.85</v>
      </c>
      <c r="H12" s="44">
        <f t="shared" si="0"/>
        <v>0.8</v>
      </c>
      <c r="I12" s="44">
        <f t="shared" si="0"/>
        <v>0.75</v>
      </c>
      <c r="J12" s="44">
        <f t="shared" si="0"/>
        <v>0.7</v>
      </c>
      <c r="K12" s="44">
        <f t="shared" si="0"/>
        <v>0.65</v>
      </c>
      <c r="L12" s="44">
        <f t="shared" si="0"/>
        <v>0.6</v>
      </c>
      <c r="M12" s="44">
        <f t="shared" si="0"/>
        <v>0.55000000000000004</v>
      </c>
    </row>
    <row r="13" spans="1:13" x14ac:dyDescent="0.2">
      <c r="A13" s="67"/>
      <c r="B13" s="4">
        <v>1.1000000000000001</v>
      </c>
      <c r="C13" s="44">
        <f t="shared" si="1"/>
        <v>0.98181818181818181</v>
      </c>
      <c r="D13" s="44">
        <f t="shared" si="0"/>
        <v>0.95454545454545447</v>
      </c>
      <c r="E13" s="44">
        <f t="shared" si="0"/>
        <v>0.93636363636363629</v>
      </c>
      <c r="F13" s="44">
        <f t="shared" si="0"/>
        <v>0.90909090909090906</v>
      </c>
      <c r="G13" s="44">
        <f t="shared" si="0"/>
        <v>0.86363636363636365</v>
      </c>
      <c r="H13" s="44">
        <f t="shared" si="0"/>
        <v>0.81818181818181823</v>
      </c>
      <c r="I13" s="44">
        <f t="shared" si="0"/>
        <v>0.77272727272727271</v>
      </c>
      <c r="J13" s="44">
        <f t="shared" si="0"/>
        <v>0.72727272727272729</v>
      </c>
      <c r="K13" s="44">
        <f t="shared" si="0"/>
        <v>0.68181818181818188</v>
      </c>
      <c r="L13" s="44">
        <f t="shared" si="0"/>
        <v>0.63636363636363635</v>
      </c>
      <c r="M13" s="44">
        <f t="shared" si="0"/>
        <v>0.59090909090909094</v>
      </c>
    </row>
    <row r="14" spans="1:13" x14ac:dyDescent="0.2">
      <c r="A14" s="67"/>
      <c r="B14" s="4">
        <v>1.2</v>
      </c>
      <c r="C14" s="44">
        <f t="shared" si="1"/>
        <v>0.98333333333333328</v>
      </c>
      <c r="D14" s="44">
        <f t="shared" si="0"/>
        <v>0.95833333333333326</v>
      </c>
      <c r="E14" s="44">
        <f t="shared" si="0"/>
        <v>0.94166666666666665</v>
      </c>
      <c r="F14" s="44">
        <f t="shared" si="0"/>
        <v>0.91666666666666663</v>
      </c>
      <c r="G14" s="44">
        <f t="shared" si="0"/>
        <v>0.87500000000000011</v>
      </c>
      <c r="H14" s="44">
        <f t="shared" si="0"/>
        <v>0.83333333333333337</v>
      </c>
      <c r="I14" s="44">
        <f t="shared" si="0"/>
        <v>0.79166666666666663</v>
      </c>
      <c r="J14" s="44">
        <f t="shared" si="0"/>
        <v>0.75</v>
      </c>
      <c r="K14" s="44">
        <f t="shared" si="0"/>
        <v>0.70833333333333337</v>
      </c>
      <c r="L14" s="44">
        <f t="shared" si="0"/>
        <v>0.66666666666666663</v>
      </c>
      <c r="M14" s="44">
        <f t="shared" si="0"/>
        <v>0.625</v>
      </c>
    </row>
    <row r="15" spans="1:13" x14ac:dyDescent="0.2">
      <c r="A15" s="67"/>
      <c r="B15" s="4">
        <v>1.3</v>
      </c>
      <c r="C15" s="44">
        <f t="shared" si="1"/>
        <v>0.98461538461538456</v>
      </c>
      <c r="D15" s="44">
        <f t="shared" si="0"/>
        <v>0.96153846153846145</v>
      </c>
      <c r="E15" s="44">
        <f t="shared" si="0"/>
        <v>0.94615384615384612</v>
      </c>
      <c r="F15" s="44">
        <f t="shared" si="0"/>
        <v>0.92307692307692302</v>
      </c>
      <c r="G15" s="44">
        <f t="shared" si="0"/>
        <v>0.88461538461538469</v>
      </c>
      <c r="H15" s="44">
        <f t="shared" si="0"/>
        <v>0.84615384615384615</v>
      </c>
      <c r="I15" s="44">
        <f t="shared" si="0"/>
        <v>0.80769230769230771</v>
      </c>
      <c r="J15" s="44">
        <f t="shared" si="0"/>
        <v>0.76923076923076916</v>
      </c>
      <c r="K15" s="44">
        <f t="shared" si="0"/>
        <v>0.73076923076923084</v>
      </c>
      <c r="L15" s="44">
        <f t="shared" si="0"/>
        <v>0.69230769230769229</v>
      </c>
      <c r="M15" s="44">
        <f t="shared" si="0"/>
        <v>0.65384615384615385</v>
      </c>
    </row>
    <row r="16" spans="1:13" x14ac:dyDescent="0.2">
      <c r="A16" s="67"/>
      <c r="B16" s="4">
        <v>1.4</v>
      </c>
      <c r="C16" s="44">
        <f t="shared" si="1"/>
        <v>0.98571428571428565</v>
      </c>
      <c r="D16" s="44">
        <f t="shared" si="0"/>
        <v>0.9642857142857143</v>
      </c>
      <c r="E16" s="44">
        <f t="shared" si="0"/>
        <v>0.95</v>
      </c>
      <c r="F16" s="44">
        <f t="shared" si="0"/>
        <v>0.92857142857142849</v>
      </c>
      <c r="G16" s="44">
        <f t="shared" si="0"/>
        <v>0.8928571428571429</v>
      </c>
      <c r="H16" s="44">
        <f t="shared" si="0"/>
        <v>0.85714285714285721</v>
      </c>
      <c r="I16" s="44">
        <f t="shared" si="0"/>
        <v>0.8214285714285714</v>
      </c>
      <c r="J16" s="44">
        <f t="shared" si="0"/>
        <v>0.7857142857142857</v>
      </c>
      <c r="K16" s="44">
        <f t="shared" si="0"/>
        <v>0.74999999999999989</v>
      </c>
      <c r="L16" s="44">
        <f t="shared" si="0"/>
        <v>0.7142857142857143</v>
      </c>
      <c r="M16" s="44">
        <f t="shared" si="0"/>
        <v>0.6785714285714286</v>
      </c>
    </row>
    <row r="17" spans="1:13" x14ac:dyDescent="0.2">
      <c r="A17" s="67"/>
      <c r="B17" s="4">
        <v>1.5</v>
      </c>
      <c r="C17" s="44">
        <f t="shared" si="1"/>
        <v>0.98666666666666669</v>
      </c>
      <c r="D17" s="44">
        <f t="shared" si="0"/>
        <v>0.96666666666666667</v>
      </c>
      <c r="E17" s="44">
        <f t="shared" si="0"/>
        <v>0.95333333333333325</v>
      </c>
      <c r="F17" s="44">
        <f t="shared" si="0"/>
        <v>0.93333333333333324</v>
      </c>
      <c r="G17" s="44">
        <f t="shared" si="0"/>
        <v>0.9</v>
      </c>
      <c r="H17" s="44">
        <f t="shared" si="0"/>
        <v>0.8666666666666667</v>
      </c>
      <c r="I17" s="44">
        <f t="shared" si="0"/>
        <v>0.83333333333333337</v>
      </c>
      <c r="J17" s="44">
        <f t="shared" si="0"/>
        <v>0.79999999999999993</v>
      </c>
      <c r="K17" s="44">
        <f t="shared" si="0"/>
        <v>0.76666666666666661</v>
      </c>
      <c r="L17" s="44">
        <f t="shared" si="0"/>
        <v>0.73333333333333339</v>
      </c>
      <c r="M17" s="44">
        <f t="shared" si="0"/>
        <v>0.70000000000000007</v>
      </c>
    </row>
    <row r="18" spans="1:13" x14ac:dyDescent="0.2">
      <c r="A18" s="67"/>
      <c r="B18" s="4">
        <v>1.6</v>
      </c>
      <c r="C18" s="44">
        <f t="shared" si="1"/>
        <v>0.98750000000000004</v>
      </c>
      <c r="D18" s="44">
        <f t="shared" si="0"/>
        <v>0.96875</v>
      </c>
      <c r="E18" s="44">
        <f t="shared" si="0"/>
        <v>0.95624999999999993</v>
      </c>
      <c r="F18" s="44">
        <f t="shared" si="0"/>
        <v>0.9375</v>
      </c>
      <c r="G18" s="44">
        <f t="shared" si="0"/>
        <v>0.90625000000000011</v>
      </c>
      <c r="H18" s="44">
        <f t="shared" si="0"/>
        <v>0.875</v>
      </c>
      <c r="I18" s="44">
        <f t="shared" si="0"/>
        <v>0.84375</v>
      </c>
      <c r="J18" s="44">
        <f t="shared" si="0"/>
        <v>0.8125</v>
      </c>
      <c r="K18" s="44">
        <f t="shared" si="0"/>
        <v>0.78125</v>
      </c>
      <c r="L18" s="44">
        <f t="shared" si="0"/>
        <v>0.75000000000000011</v>
      </c>
      <c r="M18" s="44">
        <f t="shared" si="0"/>
        <v>0.71875</v>
      </c>
    </row>
    <row r="19" spans="1:13" x14ac:dyDescent="0.2">
      <c r="A19" s="67"/>
      <c r="B19" s="4">
        <v>1.7</v>
      </c>
      <c r="C19" s="44">
        <f t="shared" si="1"/>
        <v>0.9882352941176471</v>
      </c>
      <c r="D19" s="44">
        <f t="shared" si="1"/>
        <v>0.97058823529411764</v>
      </c>
      <c r="E19" s="44">
        <f t="shared" si="1"/>
        <v>0.95882352941176463</v>
      </c>
      <c r="F19" s="44">
        <f t="shared" si="1"/>
        <v>0.94117647058823528</v>
      </c>
      <c r="G19" s="44">
        <f t="shared" si="1"/>
        <v>0.91176470588235303</v>
      </c>
      <c r="H19" s="44">
        <f t="shared" si="1"/>
        <v>0.88235294117647056</v>
      </c>
      <c r="I19" s="44">
        <f t="shared" si="1"/>
        <v>0.8529411764705882</v>
      </c>
      <c r="J19" s="44">
        <f t="shared" si="1"/>
        <v>0.82352941176470584</v>
      </c>
      <c r="K19" s="44">
        <f t="shared" si="1"/>
        <v>0.79411764705882359</v>
      </c>
      <c r="L19" s="44">
        <f t="shared" si="1"/>
        <v>0.76470588235294112</v>
      </c>
      <c r="M19" s="44">
        <f t="shared" si="1"/>
        <v>0.73529411764705888</v>
      </c>
    </row>
    <row r="20" spans="1:13" x14ac:dyDescent="0.2">
      <c r="A20" s="67"/>
      <c r="B20" s="4">
        <v>1.8</v>
      </c>
      <c r="C20" s="44">
        <f t="shared" si="1"/>
        <v>0.98888888888888893</v>
      </c>
      <c r="D20" s="44">
        <f t="shared" si="1"/>
        <v>0.97222222222222221</v>
      </c>
      <c r="E20" s="44">
        <f t="shared" si="1"/>
        <v>0.96111111111111103</v>
      </c>
      <c r="F20" s="44">
        <f t="shared" si="1"/>
        <v>0.94444444444444442</v>
      </c>
      <c r="G20" s="44">
        <f t="shared" si="1"/>
        <v>0.91666666666666674</v>
      </c>
      <c r="H20" s="44">
        <f t="shared" si="1"/>
        <v>0.88888888888888895</v>
      </c>
      <c r="I20" s="44">
        <f t="shared" si="1"/>
        <v>0.86111111111111116</v>
      </c>
      <c r="J20" s="44">
        <f t="shared" si="1"/>
        <v>0.83333333333333326</v>
      </c>
      <c r="K20" s="44">
        <f t="shared" si="1"/>
        <v>0.80555555555555558</v>
      </c>
      <c r="L20" s="44">
        <f t="shared" si="1"/>
        <v>0.77777777777777768</v>
      </c>
      <c r="M20" s="44">
        <f t="shared" si="1"/>
        <v>0.75</v>
      </c>
    </row>
    <row r="21" spans="1:13" x14ac:dyDescent="0.2">
      <c r="A21" s="67"/>
      <c r="B21" s="4">
        <v>1.9</v>
      </c>
      <c r="C21" s="44">
        <f t="shared" si="1"/>
        <v>0.98947368421052628</v>
      </c>
      <c r="D21" s="44">
        <f t="shared" si="1"/>
        <v>0.97368421052631582</v>
      </c>
      <c r="E21" s="44">
        <f t="shared" si="1"/>
        <v>0.9631578947368421</v>
      </c>
      <c r="F21" s="44">
        <f t="shared" si="1"/>
        <v>0.94736842105263153</v>
      </c>
      <c r="G21" s="44">
        <f t="shared" si="1"/>
        <v>0.92105263157894746</v>
      </c>
      <c r="H21" s="44">
        <f t="shared" si="1"/>
        <v>0.89473684210526316</v>
      </c>
      <c r="I21" s="44">
        <f t="shared" si="1"/>
        <v>0.86842105263157898</v>
      </c>
      <c r="J21" s="44">
        <f t="shared" si="1"/>
        <v>0.84210526315789469</v>
      </c>
      <c r="K21" s="44">
        <f t="shared" si="1"/>
        <v>0.81578947368421051</v>
      </c>
      <c r="L21" s="44">
        <f t="shared" si="1"/>
        <v>0.78947368421052633</v>
      </c>
      <c r="M21" s="44">
        <f t="shared" si="1"/>
        <v>0.76315789473684215</v>
      </c>
    </row>
    <row r="22" spans="1:13" x14ac:dyDescent="0.2">
      <c r="A22" s="67"/>
      <c r="B22" s="4">
        <v>2</v>
      </c>
      <c r="C22" s="44">
        <f t="shared" si="1"/>
        <v>0.99</v>
      </c>
      <c r="D22" s="44">
        <f t="shared" si="1"/>
        <v>0.97499999999999998</v>
      </c>
      <c r="E22" s="44">
        <f t="shared" si="1"/>
        <v>0.96499999999999997</v>
      </c>
      <c r="F22" s="44">
        <f t="shared" si="1"/>
        <v>0.95</v>
      </c>
      <c r="G22" s="44">
        <f t="shared" si="1"/>
        <v>0.92500000000000004</v>
      </c>
      <c r="H22" s="44">
        <f t="shared" si="1"/>
        <v>0.9</v>
      </c>
      <c r="I22" s="44">
        <f t="shared" si="1"/>
        <v>0.875</v>
      </c>
      <c r="J22" s="44">
        <f t="shared" si="1"/>
        <v>0.85</v>
      </c>
      <c r="K22" s="44">
        <f t="shared" si="1"/>
        <v>0.82499999999999996</v>
      </c>
      <c r="L22" s="44">
        <f t="shared" si="1"/>
        <v>0.8</v>
      </c>
      <c r="M22" s="44">
        <f t="shared" si="1"/>
        <v>0.77500000000000002</v>
      </c>
    </row>
    <row r="23" spans="1:13" x14ac:dyDescent="0.2">
      <c r="A23" s="67"/>
      <c r="B23" s="4">
        <v>2.1</v>
      </c>
      <c r="C23" s="44">
        <f t="shared" si="1"/>
        <v>0.99047619047619051</v>
      </c>
      <c r="D23" s="44">
        <f t="shared" si="1"/>
        <v>0.97619047619047628</v>
      </c>
      <c r="E23" s="44">
        <f t="shared" si="1"/>
        <v>0.96666666666666679</v>
      </c>
      <c r="F23" s="44">
        <f t="shared" si="1"/>
        <v>0.95238095238095233</v>
      </c>
      <c r="G23" s="44">
        <f t="shared" si="1"/>
        <v>0.9285714285714286</v>
      </c>
      <c r="H23" s="44">
        <f t="shared" si="1"/>
        <v>0.90476190476190477</v>
      </c>
      <c r="I23" s="44">
        <f t="shared" si="1"/>
        <v>0.88095238095238093</v>
      </c>
      <c r="J23" s="44">
        <f t="shared" si="1"/>
        <v>0.8571428571428571</v>
      </c>
      <c r="K23" s="44">
        <f t="shared" si="1"/>
        <v>0.83333333333333326</v>
      </c>
      <c r="L23" s="44">
        <f t="shared" si="1"/>
        <v>0.80952380952380953</v>
      </c>
      <c r="M23" s="44">
        <f t="shared" si="1"/>
        <v>0.7857142857142857</v>
      </c>
    </row>
    <row r="24" spans="1:13" x14ac:dyDescent="0.2">
      <c r="A24" s="67"/>
      <c r="B24" s="4">
        <v>2.2000000000000002</v>
      </c>
      <c r="C24" s="44">
        <f t="shared" si="1"/>
        <v>0.99090909090909085</v>
      </c>
      <c r="D24" s="44">
        <f t="shared" si="1"/>
        <v>0.9772727272727274</v>
      </c>
      <c r="E24" s="44">
        <f t="shared" si="1"/>
        <v>0.96818181818181825</v>
      </c>
      <c r="F24" s="44">
        <f t="shared" si="1"/>
        <v>0.95454545454545447</v>
      </c>
      <c r="G24" s="44">
        <f t="shared" si="1"/>
        <v>0.93181818181818188</v>
      </c>
      <c r="H24" s="44">
        <f t="shared" si="1"/>
        <v>0.90909090909090906</v>
      </c>
      <c r="I24" s="44">
        <f t="shared" si="1"/>
        <v>0.88636363636363635</v>
      </c>
      <c r="J24" s="44">
        <f t="shared" si="1"/>
        <v>0.86363636363636365</v>
      </c>
      <c r="K24" s="44">
        <f t="shared" si="1"/>
        <v>0.84090909090909083</v>
      </c>
      <c r="L24" s="44">
        <f t="shared" si="1"/>
        <v>0.81818181818181823</v>
      </c>
      <c r="M24" s="44">
        <f t="shared" si="1"/>
        <v>0.79545454545454553</v>
      </c>
    </row>
    <row r="25" spans="1:13" x14ac:dyDescent="0.2">
      <c r="A25" s="67"/>
      <c r="B25" s="4">
        <v>2.2999999999999998</v>
      </c>
      <c r="C25" s="44">
        <f t="shared" si="1"/>
        <v>0.9913043478260869</v>
      </c>
      <c r="D25" s="44">
        <f t="shared" si="1"/>
        <v>0.97826086956521752</v>
      </c>
      <c r="E25" s="44">
        <f t="shared" si="1"/>
        <v>0.96956521739130441</v>
      </c>
      <c r="F25" s="44">
        <f t="shared" si="1"/>
        <v>0.9565217391304347</v>
      </c>
      <c r="G25" s="44">
        <f t="shared" si="1"/>
        <v>0.93478260869565222</v>
      </c>
      <c r="H25" s="44">
        <f t="shared" si="1"/>
        <v>0.91304347826086951</v>
      </c>
      <c r="I25" s="44">
        <f t="shared" si="1"/>
        <v>0.89130434782608692</v>
      </c>
      <c r="J25" s="44">
        <f t="shared" si="1"/>
        <v>0.86956521739130432</v>
      </c>
      <c r="K25" s="44">
        <f t="shared" si="1"/>
        <v>0.84782608695652173</v>
      </c>
      <c r="L25" s="44">
        <f t="shared" si="1"/>
        <v>0.82608695652173914</v>
      </c>
      <c r="M25" s="44">
        <f t="shared" si="1"/>
        <v>0.80434782608695654</v>
      </c>
    </row>
    <row r="26" spans="1:13" x14ac:dyDescent="0.2">
      <c r="A26" s="67"/>
      <c r="B26" s="4">
        <v>2.4</v>
      </c>
      <c r="C26" s="44">
        <f t="shared" si="1"/>
        <v>0.9916666666666667</v>
      </c>
      <c r="D26" s="44">
        <f t="shared" si="1"/>
        <v>0.97916666666666674</v>
      </c>
      <c r="E26" s="44">
        <f t="shared" si="1"/>
        <v>0.97083333333333344</v>
      </c>
      <c r="F26" s="44">
        <f t="shared" si="1"/>
        <v>0.95833333333333326</v>
      </c>
      <c r="G26" s="44">
        <f t="shared" si="1"/>
        <v>0.9375</v>
      </c>
      <c r="H26" s="44">
        <f t="shared" si="1"/>
        <v>0.91666666666666663</v>
      </c>
      <c r="I26" s="44">
        <f t="shared" si="1"/>
        <v>0.89583333333333337</v>
      </c>
      <c r="J26" s="44">
        <f t="shared" si="1"/>
        <v>0.87500000000000011</v>
      </c>
      <c r="K26" s="44">
        <f t="shared" si="1"/>
        <v>0.85416666666666663</v>
      </c>
      <c r="L26" s="44">
        <f t="shared" si="1"/>
        <v>0.83333333333333337</v>
      </c>
      <c r="M26" s="44">
        <f t="shared" si="1"/>
        <v>0.8125</v>
      </c>
    </row>
    <row r="27" spans="1:13" x14ac:dyDescent="0.2">
      <c r="A27" s="67"/>
      <c r="B27" s="4">
        <v>2.5</v>
      </c>
      <c r="C27" s="44">
        <f t="shared" si="1"/>
        <v>0.99199999999999999</v>
      </c>
      <c r="D27" s="44">
        <f t="shared" si="1"/>
        <v>0.98000000000000009</v>
      </c>
      <c r="E27" s="44">
        <f t="shared" si="1"/>
        <v>0.97200000000000009</v>
      </c>
      <c r="F27" s="44">
        <f t="shared" si="1"/>
        <v>0.96</v>
      </c>
      <c r="G27" s="44">
        <f t="shared" si="1"/>
        <v>0.94000000000000006</v>
      </c>
      <c r="H27" s="44">
        <f t="shared" si="1"/>
        <v>0.91999999999999993</v>
      </c>
      <c r="I27" s="44">
        <f t="shared" si="1"/>
        <v>0.9</v>
      </c>
      <c r="J27" s="44">
        <f t="shared" si="1"/>
        <v>0.88000000000000012</v>
      </c>
      <c r="K27" s="44">
        <f t="shared" si="1"/>
        <v>0.86</v>
      </c>
      <c r="L27" s="44">
        <f t="shared" si="1"/>
        <v>0.84000000000000008</v>
      </c>
      <c r="M27" s="44">
        <f t="shared" si="1"/>
        <v>0.82</v>
      </c>
    </row>
    <row r="28" spans="1:13" x14ac:dyDescent="0.2">
      <c r="A28" s="67"/>
      <c r="B28" s="4">
        <v>2.6</v>
      </c>
      <c r="C28" s="44">
        <f t="shared" si="1"/>
        <v>0.99230769230769234</v>
      </c>
      <c r="D28" s="44">
        <f t="shared" si="1"/>
        <v>0.98076923076923084</v>
      </c>
      <c r="E28" s="44">
        <f t="shared" si="1"/>
        <v>0.97307692307692317</v>
      </c>
      <c r="F28" s="44">
        <f t="shared" si="1"/>
        <v>0.96153846153846145</v>
      </c>
      <c r="G28" s="44">
        <f t="shared" si="1"/>
        <v>0.94230769230769229</v>
      </c>
      <c r="H28" s="44">
        <f t="shared" si="1"/>
        <v>0.92307692307692302</v>
      </c>
      <c r="I28" s="44">
        <f t="shared" si="1"/>
        <v>0.90384615384615385</v>
      </c>
      <c r="J28" s="44">
        <f t="shared" si="1"/>
        <v>0.88461538461538469</v>
      </c>
      <c r="K28" s="44">
        <f t="shared" si="1"/>
        <v>0.86538461538461531</v>
      </c>
      <c r="L28" s="44">
        <f t="shared" si="1"/>
        <v>0.84615384615384615</v>
      </c>
      <c r="M28" s="44">
        <f t="shared" si="1"/>
        <v>0.82692307692307687</v>
      </c>
    </row>
    <row r="29" spans="1:13" x14ac:dyDescent="0.2">
      <c r="A29" s="67"/>
      <c r="B29" s="4">
        <v>2.7</v>
      </c>
      <c r="C29" s="44">
        <f t="shared" si="1"/>
        <v>0.99259259259259258</v>
      </c>
      <c r="D29" s="44">
        <f t="shared" si="1"/>
        <v>0.98148148148148151</v>
      </c>
      <c r="E29" s="44">
        <f t="shared" si="1"/>
        <v>0.97407407407407409</v>
      </c>
      <c r="F29" s="44">
        <f t="shared" si="1"/>
        <v>0.96296296296296291</v>
      </c>
      <c r="G29" s="44">
        <f t="shared" si="1"/>
        <v>0.94444444444444453</v>
      </c>
      <c r="H29" s="44">
        <f t="shared" si="1"/>
        <v>0.92592592592592582</v>
      </c>
      <c r="I29" s="44">
        <f t="shared" si="1"/>
        <v>0.90740740740740744</v>
      </c>
      <c r="J29" s="44">
        <f t="shared" si="1"/>
        <v>0.88888888888888895</v>
      </c>
      <c r="K29" s="44">
        <f t="shared" si="1"/>
        <v>0.87037037037037035</v>
      </c>
      <c r="L29" s="44">
        <f t="shared" si="1"/>
        <v>0.85185185185185186</v>
      </c>
      <c r="M29" s="44">
        <f t="shared" si="1"/>
        <v>0.83333333333333326</v>
      </c>
    </row>
    <row r="30" spans="1:13" x14ac:dyDescent="0.2">
      <c r="A30" s="67"/>
      <c r="B30" s="4">
        <v>2.8</v>
      </c>
      <c r="C30" s="44">
        <f t="shared" si="1"/>
        <v>0.99285714285714288</v>
      </c>
      <c r="D30" s="44">
        <f t="shared" si="1"/>
        <v>0.98214285714285721</v>
      </c>
      <c r="E30" s="44">
        <f t="shared" si="1"/>
        <v>0.97500000000000009</v>
      </c>
      <c r="F30" s="44">
        <f t="shared" si="1"/>
        <v>0.9642857142857143</v>
      </c>
      <c r="G30" s="44">
        <f t="shared" si="1"/>
        <v>0.94642857142857151</v>
      </c>
      <c r="H30" s="44">
        <f t="shared" si="1"/>
        <v>0.92857142857142849</v>
      </c>
      <c r="I30" s="44">
        <f t="shared" si="1"/>
        <v>0.9107142857142857</v>
      </c>
      <c r="J30" s="44">
        <f t="shared" si="1"/>
        <v>0.8928571428571429</v>
      </c>
      <c r="K30" s="44">
        <f t="shared" si="1"/>
        <v>0.875</v>
      </c>
      <c r="L30" s="44">
        <f t="shared" si="1"/>
        <v>0.85714285714285721</v>
      </c>
      <c r="M30" s="44">
        <f t="shared" si="1"/>
        <v>0.83928571428571419</v>
      </c>
    </row>
    <row r="31" spans="1:13" x14ac:dyDescent="0.2">
      <c r="A31" s="67"/>
      <c r="B31" s="4">
        <v>2.9</v>
      </c>
      <c r="C31" s="44">
        <f t="shared" si="1"/>
        <v>0.99310344827586206</v>
      </c>
      <c r="D31" s="44">
        <f t="shared" si="1"/>
        <v>0.98275862068965525</v>
      </c>
      <c r="E31" s="44">
        <f t="shared" si="1"/>
        <v>0.9758620689655173</v>
      </c>
      <c r="F31" s="44">
        <f t="shared" si="1"/>
        <v>0.96551724137931028</v>
      </c>
      <c r="G31" s="44">
        <f t="shared" si="1"/>
        <v>0.94827586206896552</v>
      </c>
      <c r="H31" s="44">
        <f t="shared" si="1"/>
        <v>0.93103448275862066</v>
      </c>
      <c r="I31" s="44">
        <f t="shared" si="1"/>
        <v>0.91379310344827591</v>
      </c>
      <c r="J31" s="44">
        <f t="shared" si="1"/>
        <v>0.89655172413793105</v>
      </c>
      <c r="K31" s="44">
        <f t="shared" si="1"/>
        <v>0.87931034482758619</v>
      </c>
      <c r="L31" s="44">
        <f t="shared" si="1"/>
        <v>0.86206896551724144</v>
      </c>
      <c r="M31" s="44">
        <f t="shared" si="1"/>
        <v>0.84482758620689646</v>
      </c>
    </row>
    <row r="32" spans="1:13" x14ac:dyDescent="0.2">
      <c r="A32" s="67"/>
      <c r="B32" s="4">
        <v>3</v>
      </c>
      <c r="C32" s="44">
        <f t="shared" si="1"/>
        <v>0.99333333333333329</v>
      </c>
      <c r="D32" s="44">
        <f t="shared" si="1"/>
        <v>0.98333333333333339</v>
      </c>
      <c r="E32" s="44">
        <f t="shared" si="1"/>
        <v>0.97666666666666668</v>
      </c>
      <c r="F32" s="44">
        <f t="shared" si="1"/>
        <v>0.96666666666666667</v>
      </c>
      <c r="G32" s="44">
        <f t="shared" si="1"/>
        <v>0.95000000000000007</v>
      </c>
      <c r="H32" s="44">
        <f t="shared" si="1"/>
        <v>0.93333333333333324</v>
      </c>
      <c r="I32" s="44">
        <f t="shared" si="1"/>
        <v>0.91666666666666663</v>
      </c>
      <c r="J32" s="44">
        <f t="shared" si="1"/>
        <v>0.9</v>
      </c>
      <c r="K32" s="44">
        <f t="shared" si="1"/>
        <v>0.8833333333333333</v>
      </c>
      <c r="L32" s="44">
        <f t="shared" si="1"/>
        <v>0.8666666666666667</v>
      </c>
      <c r="M32" s="44">
        <f t="shared" si="1"/>
        <v>0.85</v>
      </c>
    </row>
    <row r="33" spans="1:13" x14ac:dyDescent="0.2">
      <c r="A33" s="67"/>
      <c r="B33" s="4">
        <v>3.1</v>
      </c>
      <c r="C33" s="44">
        <f t="shared" si="1"/>
        <v>0.99354838709677418</v>
      </c>
      <c r="D33" s="44">
        <f t="shared" si="1"/>
        <v>0.9838709677419355</v>
      </c>
      <c r="E33" s="44">
        <f t="shared" si="1"/>
        <v>0.97741935483870968</v>
      </c>
      <c r="F33" s="44">
        <f t="shared" si="1"/>
        <v>0.96774193548387089</v>
      </c>
      <c r="G33" s="44">
        <f t="shared" si="1"/>
        <v>0.95161290322580649</v>
      </c>
      <c r="H33" s="44">
        <f t="shared" si="1"/>
        <v>0.93548387096774188</v>
      </c>
      <c r="I33" s="44">
        <f t="shared" si="1"/>
        <v>0.91935483870967738</v>
      </c>
      <c r="J33" s="44">
        <f t="shared" si="1"/>
        <v>0.90322580645161299</v>
      </c>
      <c r="K33" s="44">
        <f t="shared" si="1"/>
        <v>0.88709677419354838</v>
      </c>
      <c r="L33" s="44">
        <f t="shared" si="1"/>
        <v>0.87096774193548387</v>
      </c>
      <c r="M33" s="44">
        <f t="shared" si="1"/>
        <v>0.85483870967741926</v>
      </c>
    </row>
    <row r="34" spans="1:13" x14ac:dyDescent="0.2">
      <c r="A34" s="67"/>
      <c r="B34" s="4">
        <v>3.2</v>
      </c>
      <c r="C34" s="44">
        <f t="shared" si="1"/>
        <v>0.99375000000000002</v>
      </c>
      <c r="D34" s="44">
        <f t="shared" si="1"/>
        <v>0.98437500000000011</v>
      </c>
      <c r="E34" s="44">
        <f t="shared" si="1"/>
        <v>0.97812500000000002</v>
      </c>
      <c r="F34" s="44">
        <f t="shared" si="1"/>
        <v>0.96875</v>
      </c>
      <c r="G34" s="44">
        <f t="shared" si="1"/>
        <v>0.953125</v>
      </c>
      <c r="H34" s="44">
        <f t="shared" si="1"/>
        <v>0.9375</v>
      </c>
      <c r="I34" s="44">
        <f t="shared" si="1"/>
        <v>0.921875</v>
      </c>
      <c r="J34" s="44">
        <f t="shared" si="1"/>
        <v>0.90625000000000011</v>
      </c>
      <c r="K34" s="44">
        <f t="shared" si="1"/>
        <v>0.890625</v>
      </c>
      <c r="L34" s="44">
        <f t="shared" si="1"/>
        <v>0.875</v>
      </c>
      <c r="M34" s="44">
        <f t="shared" si="1"/>
        <v>0.859375</v>
      </c>
    </row>
    <row r="35" spans="1:13" x14ac:dyDescent="0.2">
      <c r="A35" s="67"/>
      <c r="B35" s="4">
        <v>3.3</v>
      </c>
      <c r="C35" s="44">
        <f t="shared" si="1"/>
        <v>0.9939393939393939</v>
      </c>
      <c r="D35" s="44">
        <f t="shared" si="1"/>
        <v>0.98484848484848486</v>
      </c>
      <c r="E35" s="44">
        <f t="shared" si="1"/>
        <v>0.97878787878787887</v>
      </c>
      <c r="F35" s="44">
        <f t="shared" si="1"/>
        <v>0.96969696969696972</v>
      </c>
      <c r="G35" s="44">
        <f t="shared" si="1"/>
        <v>0.95454545454545459</v>
      </c>
      <c r="H35" s="44">
        <f t="shared" si="1"/>
        <v>0.93939393939393934</v>
      </c>
      <c r="I35" s="44">
        <f t="shared" si="1"/>
        <v>0.9242424242424242</v>
      </c>
      <c r="J35" s="44">
        <f t="shared" si="1"/>
        <v>0.90909090909090917</v>
      </c>
      <c r="K35" s="44">
        <f t="shared" si="1"/>
        <v>0.89393939393939392</v>
      </c>
      <c r="L35" s="44">
        <f t="shared" si="1"/>
        <v>0.87878787878787878</v>
      </c>
      <c r="M35" s="44">
        <f t="shared" si="1"/>
        <v>0.86363636363636354</v>
      </c>
    </row>
    <row r="36" spans="1:13" x14ac:dyDescent="0.2">
      <c r="A36" s="67"/>
      <c r="B36" s="4">
        <v>3.4</v>
      </c>
      <c r="C36" s="44">
        <f t="shared" si="1"/>
        <v>0.99411764705882355</v>
      </c>
      <c r="D36" s="44">
        <f t="shared" si="1"/>
        <v>0.98529411764705888</v>
      </c>
      <c r="E36" s="44">
        <f t="shared" si="1"/>
        <v>0.97941176470588243</v>
      </c>
      <c r="F36" s="44">
        <f t="shared" si="1"/>
        <v>0.97058823529411764</v>
      </c>
      <c r="G36" s="44">
        <f t="shared" si="1"/>
        <v>0.95588235294117652</v>
      </c>
      <c r="H36" s="44">
        <f t="shared" si="1"/>
        <v>0.94117647058823528</v>
      </c>
      <c r="I36" s="44">
        <f t="shared" si="1"/>
        <v>0.92647058823529416</v>
      </c>
      <c r="J36" s="44">
        <f t="shared" si="1"/>
        <v>0.91176470588235303</v>
      </c>
      <c r="K36" s="44">
        <f t="shared" si="1"/>
        <v>0.89705882352941169</v>
      </c>
      <c r="L36" s="44">
        <f t="shared" si="1"/>
        <v>0.88235294117647056</v>
      </c>
      <c r="M36" s="44">
        <f t="shared" si="1"/>
        <v>0.86764705882352933</v>
      </c>
    </row>
    <row r="37" spans="1:13" x14ac:dyDescent="0.2">
      <c r="A37" s="67"/>
      <c r="B37" s="4">
        <v>3.5</v>
      </c>
      <c r="C37" s="44">
        <f t="shared" si="1"/>
        <v>0.99428571428571433</v>
      </c>
      <c r="D37" s="44">
        <f t="shared" si="1"/>
        <v>0.98571428571428577</v>
      </c>
      <c r="E37" s="44">
        <f t="shared" si="1"/>
        <v>0.98000000000000009</v>
      </c>
      <c r="F37" s="44">
        <f t="shared" si="1"/>
        <v>0.97142857142857142</v>
      </c>
      <c r="G37" s="44">
        <f t="shared" si="1"/>
        <v>0.95714285714285718</v>
      </c>
      <c r="H37" s="44">
        <f t="shared" si="1"/>
        <v>0.94285714285714284</v>
      </c>
      <c r="I37" s="44">
        <f t="shared" si="1"/>
        <v>0.9285714285714286</v>
      </c>
      <c r="J37" s="44">
        <f t="shared" si="1"/>
        <v>0.91428571428571437</v>
      </c>
      <c r="K37" s="44">
        <f t="shared" si="1"/>
        <v>0.9</v>
      </c>
      <c r="L37" s="44">
        <f t="shared" si="1"/>
        <v>0.88571428571428579</v>
      </c>
      <c r="M37" s="44">
        <f t="shared" si="1"/>
        <v>0.87142857142857133</v>
      </c>
    </row>
    <row r="38" spans="1:13" x14ac:dyDescent="0.2">
      <c r="A38" s="67"/>
      <c r="B38" s="4">
        <v>3.6</v>
      </c>
      <c r="C38" s="44">
        <f t="shared" si="1"/>
        <v>0.99444444444444446</v>
      </c>
      <c r="D38" s="44">
        <f t="shared" si="1"/>
        <v>0.98611111111111116</v>
      </c>
      <c r="E38" s="44">
        <f t="shared" si="1"/>
        <v>0.98055555555555562</v>
      </c>
      <c r="F38" s="44">
        <f t="shared" si="1"/>
        <v>0.97222222222222221</v>
      </c>
      <c r="G38" s="44">
        <f t="shared" si="1"/>
        <v>0.95833333333333337</v>
      </c>
      <c r="H38" s="44">
        <f t="shared" si="1"/>
        <v>0.94444444444444442</v>
      </c>
      <c r="I38" s="44">
        <f t="shared" si="1"/>
        <v>0.93055555555555558</v>
      </c>
      <c r="J38" s="44">
        <f t="shared" si="1"/>
        <v>0.91666666666666674</v>
      </c>
      <c r="K38" s="44">
        <f t="shared" si="1"/>
        <v>0.90277777777777779</v>
      </c>
      <c r="L38" s="44">
        <f t="shared" si="1"/>
        <v>0.88888888888888895</v>
      </c>
      <c r="M38" s="44">
        <f t="shared" si="1"/>
        <v>0.875</v>
      </c>
    </row>
    <row r="39" spans="1:13" x14ac:dyDescent="0.2">
      <c r="A39" s="67"/>
      <c r="B39" s="4">
        <v>3.7</v>
      </c>
      <c r="C39" s="44">
        <f t="shared" si="1"/>
        <v>0.99459459459459454</v>
      </c>
      <c r="D39" s="44">
        <f t="shared" si="1"/>
        <v>0.98648648648648651</v>
      </c>
      <c r="E39" s="44">
        <f t="shared" si="1"/>
        <v>0.98108108108108116</v>
      </c>
      <c r="F39" s="44">
        <f t="shared" si="1"/>
        <v>0.97297297297297292</v>
      </c>
      <c r="G39" s="44">
        <f t="shared" si="1"/>
        <v>0.95945945945945954</v>
      </c>
      <c r="H39" s="44">
        <f t="shared" si="1"/>
        <v>0.94594594594594594</v>
      </c>
      <c r="I39" s="44">
        <f t="shared" si="1"/>
        <v>0.93243243243243246</v>
      </c>
      <c r="J39" s="44">
        <f t="shared" si="1"/>
        <v>0.91891891891891897</v>
      </c>
      <c r="K39" s="44">
        <f t="shared" si="1"/>
        <v>0.90540540540540537</v>
      </c>
      <c r="L39" s="44">
        <f t="shared" si="1"/>
        <v>0.89189189189189189</v>
      </c>
      <c r="M39" s="44">
        <f t="shared" si="1"/>
        <v>0.87837837837837829</v>
      </c>
    </row>
    <row r="40" spans="1:13" x14ac:dyDescent="0.2">
      <c r="A40" s="67"/>
      <c r="B40" s="4">
        <v>3.8</v>
      </c>
      <c r="C40" s="44">
        <f t="shared" si="1"/>
        <v>0.99473684210526314</v>
      </c>
      <c r="D40" s="44">
        <f t="shared" si="1"/>
        <v>0.98684210526315796</v>
      </c>
      <c r="E40" s="44">
        <f t="shared" si="1"/>
        <v>0.98157894736842111</v>
      </c>
      <c r="F40" s="44">
        <f t="shared" si="1"/>
        <v>0.97368421052631582</v>
      </c>
      <c r="G40" s="44">
        <f t="shared" si="1"/>
        <v>0.96052631578947367</v>
      </c>
      <c r="H40" s="44">
        <f t="shared" si="1"/>
        <v>0.94736842105263153</v>
      </c>
      <c r="I40" s="44">
        <f t="shared" si="1"/>
        <v>0.93421052631578949</v>
      </c>
      <c r="J40" s="44">
        <f t="shared" si="1"/>
        <v>0.92105263157894746</v>
      </c>
      <c r="K40" s="44">
        <f t="shared" si="1"/>
        <v>0.9078947368421052</v>
      </c>
      <c r="L40" s="44">
        <f t="shared" ref="E40:M52" si="2">($B40-2*L$2)/$B40</f>
        <v>0.89473684210526316</v>
      </c>
      <c r="M40" s="44">
        <f t="shared" si="2"/>
        <v>0.88157894736842102</v>
      </c>
    </row>
    <row r="41" spans="1:13" x14ac:dyDescent="0.2">
      <c r="A41" s="67"/>
      <c r="B41" s="4">
        <v>3.9</v>
      </c>
      <c r="C41" s="44">
        <f t="shared" ref="C41:D52" si="3">($B41-2*C$2)/$B41</f>
        <v>0.99487179487179489</v>
      </c>
      <c r="D41" s="44">
        <f t="shared" si="3"/>
        <v>0.98717948717948723</v>
      </c>
      <c r="E41" s="44">
        <f t="shared" si="2"/>
        <v>0.98205128205128212</v>
      </c>
      <c r="F41" s="44">
        <f t="shared" si="2"/>
        <v>0.97435897435897434</v>
      </c>
      <c r="G41" s="44">
        <f t="shared" si="2"/>
        <v>0.96153846153846156</v>
      </c>
      <c r="H41" s="44">
        <f t="shared" si="2"/>
        <v>0.94871794871794868</v>
      </c>
      <c r="I41" s="44">
        <f t="shared" si="2"/>
        <v>0.9358974358974359</v>
      </c>
      <c r="J41" s="44">
        <f t="shared" si="2"/>
        <v>0.92307692307692313</v>
      </c>
      <c r="K41" s="44">
        <f t="shared" si="2"/>
        <v>0.91025641025641024</v>
      </c>
      <c r="L41" s="44">
        <f t="shared" si="2"/>
        <v>0.89743589743589747</v>
      </c>
      <c r="M41" s="44">
        <f t="shared" si="2"/>
        <v>0.88461538461538458</v>
      </c>
    </row>
    <row r="42" spans="1:13" x14ac:dyDescent="0.2">
      <c r="A42" s="67"/>
      <c r="B42" s="4">
        <v>4</v>
      </c>
      <c r="C42" s="44">
        <f t="shared" si="3"/>
        <v>0.995</v>
      </c>
      <c r="D42" s="44">
        <f t="shared" si="3"/>
        <v>0.98750000000000004</v>
      </c>
      <c r="E42" s="44">
        <f t="shared" si="2"/>
        <v>0.98250000000000004</v>
      </c>
      <c r="F42" s="44">
        <f t="shared" si="2"/>
        <v>0.97499999999999998</v>
      </c>
      <c r="G42" s="44">
        <f t="shared" si="2"/>
        <v>0.96250000000000002</v>
      </c>
      <c r="H42" s="44">
        <f t="shared" si="2"/>
        <v>0.95</v>
      </c>
      <c r="I42" s="44">
        <f t="shared" si="2"/>
        <v>0.9375</v>
      </c>
      <c r="J42" s="44">
        <f t="shared" si="2"/>
        <v>0.92500000000000004</v>
      </c>
      <c r="K42" s="44">
        <f t="shared" si="2"/>
        <v>0.91249999999999998</v>
      </c>
      <c r="L42" s="44">
        <f t="shared" si="2"/>
        <v>0.9</v>
      </c>
      <c r="M42" s="44">
        <f t="shared" si="2"/>
        <v>0.88749999999999996</v>
      </c>
    </row>
    <row r="43" spans="1:13" x14ac:dyDescent="0.2">
      <c r="A43" s="67"/>
      <c r="B43" s="4">
        <v>4.0999999999999996</v>
      </c>
      <c r="C43" s="44">
        <f t="shared" si="3"/>
        <v>0.9951219512195123</v>
      </c>
      <c r="D43" s="44">
        <f t="shared" si="3"/>
        <v>0.98780487804878048</v>
      </c>
      <c r="E43" s="44">
        <f t="shared" si="2"/>
        <v>0.98292682926829256</v>
      </c>
      <c r="F43" s="44">
        <f t="shared" si="2"/>
        <v>0.97560975609756095</v>
      </c>
      <c r="G43" s="44">
        <f t="shared" si="2"/>
        <v>0.96341463414634143</v>
      </c>
      <c r="H43" s="44">
        <f t="shared" si="2"/>
        <v>0.95121951219512191</v>
      </c>
      <c r="I43" s="44">
        <f t="shared" si="2"/>
        <v>0.93902439024390238</v>
      </c>
      <c r="J43" s="44">
        <f t="shared" si="2"/>
        <v>0.92682926829268297</v>
      </c>
      <c r="K43" s="44">
        <f t="shared" si="2"/>
        <v>0.91463414634146334</v>
      </c>
      <c r="L43" s="44">
        <f t="shared" si="2"/>
        <v>0.90243902439024393</v>
      </c>
      <c r="M43" s="44">
        <f t="shared" si="2"/>
        <v>0.89024390243902429</v>
      </c>
    </row>
    <row r="44" spans="1:13" x14ac:dyDescent="0.2">
      <c r="A44" s="67"/>
      <c r="B44" s="4">
        <v>4.2</v>
      </c>
      <c r="C44" s="44">
        <f t="shared" si="3"/>
        <v>0.99523809523809537</v>
      </c>
      <c r="D44" s="44">
        <f t="shared" si="3"/>
        <v>0.98809523809523814</v>
      </c>
      <c r="E44" s="44">
        <f t="shared" si="2"/>
        <v>0.98333333333333328</v>
      </c>
      <c r="F44" s="44">
        <f t="shared" si="2"/>
        <v>0.97619047619047628</v>
      </c>
      <c r="G44" s="44">
        <f t="shared" si="2"/>
        <v>0.96428571428571419</v>
      </c>
      <c r="H44" s="44">
        <f t="shared" si="2"/>
        <v>0.95238095238095233</v>
      </c>
      <c r="I44" s="44">
        <f t="shared" si="2"/>
        <v>0.94047619047619047</v>
      </c>
      <c r="J44" s="44">
        <f t="shared" si="2"/>
        <v>0.9285714285714286</v>
      </c>
      <c r="K44" s="44">
        <f t="shared" si="2"/>
        <v>0.91666666666666663</v>
      </c>
      <c r="L44" s="44">
        <f t="shared" si="2"/>
        <v>0.90476190476190477</v>
      </c>
      <c r="M44" s="44">
        <f t="shared" si="2"/>
        <v>0.89285714285714279</v>
      </c>
    </row>
    <row r="45" spans="1:13" x14ac:dyDescent="0.2">
      <c r="A45" s="67"/>
      <c r="B45" s="4">
        <v>4.3</v>
      </c>
      <c r="C45" s="44">
        <f t="shared" si="3"/>
        <v>0.99534883720930245</v>
      </c>
      <c r="D45" s="44">
        <f t="shared" si="3"/>
        <v>0.9883720930232559</v>
      </c>
      <c r="E45" s="44">
        <f t="shared" si="2"/>
        <v>0.98372093023255802</v>
      </c>
      <c r="F45" s="44">
        <f t="shared" si="2"/>
        <v>0.9767441860465117</v>
      </c>
      <c r="G45" s="44">
        <f t="shared" si="2"/>
        <v>0.96511627906976738</v>
      </c>
      <c r="H45" s="44">
        <f t="shared" si="2"/>
        <v>0.95348837209302317</v>
      </c>
      <c r="I45" s="44">
        <f t="shared" si="2"/>
        <v>0.94186046511627908</v>
      </c>
      <c r="J45" s="44">
        <f t="shared" si="2"/>
        <v>0.93023255813953487</v>
      </c>
      <c r="K45" s="44">
        <f t="shared" si="2"/>
        <v>0.91860465116279066</v>
      </c>
      <c r="L45" s="44">
        <f t="shared" si="2"/>
        <v>0.90697674418604657</v>
      </c>
      <c r="M45" s="44">
        <f t="shared" si="2"/>
        <v>0.89534883720930225</v>
      </c>
    </row>
    <row r="46" spans="1:13" x14ac:dyDescent="0.2">
      <c r="A46" s="67"/>
      <c r="B46" s="4">
        <v>4.4000000000000004</v>
      </c>
      <c r="C46" s="44">
        <f t="shared" si="3"/>
        <v>0.99545454545454559</v>
      </c>
      <c r="D46" s="44">
        <f t="shared" si="3"/>
        <v>0.98863636363636365</v>
      </c>
      <c r="E46" s="44">
        <f t="shared" si="2"/>
        <v>0.98409090909090902</v>
      </c>
      <c r="F46" s="44">
        <f t="shared" si="2"/>
        <v>0.9772727272727274</v>
      </c>
      <c r="G46" s="44">
        <f t="shared" si="2"/>
        <v>0.96590909090909083</v>
      </c>
      <c r="H46" s="44">
        <f t="shared" si="2"/>
        <v>0.95454545454545447</v>
      </c>
      <c r="I46" s="44">
        <f t="shared" si="2"/>
        <v>0.94318181818181823</v>
      </c>
      <c r="J46" s="44">
        <f t="shared" si="2"/>
        <v>0.93181818181818188</v>
      </c>
      <c r="K46" s="44">
        <f t="shared" si="2"/>
        <v>0.92045454545454553</v>
      </c>
      <c r="L46" s="44">
        <f t="shared" si="2"/>
        <v>0.90909090909090906</v>
      </c>
      <c r="M46" s="44">
        <f t="shared" si="2"/>
        <v>0.89772727272727271</v>
      </c>
    </row>
    <row r="47" spans="1:13" x14ac:dyDescent="0.2">
      <c r="A47" s="67"/>
      <c r="B47" s="4">
        <v>4.5</v>
      </c>
      <c r="C47" s="44">
        <f t="shared" si="3"/>
        <v>0.99555555555555564</v>
      </c>
      <c r="D47" s="44">
        <f t="shared" si="3"/>
        <v>0.98888888888888893</v>
      </c>
      <c r="E47" s="44">
        <f t="shared" si="2"/>
        <v>0.98444444444444434</v>
      </c>
      <c r="F47" s="44">
        <f t="shared" si="2"/>
        <v>0.97777777777777786</v>
      </c>
      <c r="G47" s="44">
        <f t="shared" si="2"/>
        <v>0.96666666666666656</v>
      </c>
      <c r="H47" s="44">
        <f t="shared" si="2"/>
        <v>0.95555555555555549</v>
      </c>
      <c r="I47" s="44">
        <f t="shared" si="2"/>
        <v>0.94444444444444442</v>
      </c>
      <c r="J47" s="44">
        <f t="shared" si="2"/>
        <v>0.93333333333333335</v>
      </c>
      <c r="K47" s="44">
        <f t="shared" si="2"/>
        <v>0.92222222222222228</v>
      </c>
      <c r="L47" s="44">
        <f t="shared" si="2"/>
        <v>0.91111111111111098</v>
      </c>
      <c r="M47" s="44">
        <f t="shared" si="2"/>
        <v>0.89999999999999991</v>
      </c>
    </row>
    <row r="48" spans="1:13" x14ac:dyDescent="0.2">
      <c r="A48" s="67"/>
      <c r="B48" s="4">
        <v>4.5999999999999996</v>
      </c>
      <c r="C48" s="44">
        <f t="shared" si="3"/>
        <v>0.99565217391304361</v>
      </c>
      <c r="D48" s="44">
        <f t="shared" si="3"/>
        <v>0.98913043478260876</v>
      </c>
      <c r="E48" s="44">
        <f t="shared" si="2"/>
        <v>0.98478260869565215</v>
      </c>
      <c r="F48" s="44">
        <f t="shared" si="2"/>
        <v>0.97826086956521752</v>
      </c>
      <c r="G48" s="44">
        <f t="shared" si="2"/>
        <v>0.96739130434782605</v>
      </c>
      <c r="H48" s="44">
        <f t="shared" si="2"/>
        <v>0.9565217391304347</v>
      </c>
      <c r="I48" s="44">
        <f t="shared" si="2"/>
        <v>0.94565217391304346</v>
      </c>
      <c r="J48" s="44">
        <f t="shared" si="2"/>
        <v>0.93478260869565222</v>
      </c>
      <c r="K48" s="44">
        <f t="shared" si="2"/>
        <v>0.92391304347826098</v>
      </c>
      <c r="L48" s="44">
        <f t="shared" si="2"/>
        <v>0.91304347826086951</v>
      </c>
      <c r="M48" s="44">
        <f t="shared" si="2"/>
        <v>0.90217391304347816</v>
      </c>
    </row>
    <row r="49" spans="1:13" x14ac:dyDescent="0.2">
      <c r="A49" s="67"/>
      <c r="B49" s="4">
        <v>4.7</v>
      </c>
      <c r="C49" s="44">
        <f t="shared" si="3"/>
        <v>0.99574468085106393</v>
      </c>
      <c r="D49" s="44">
        <f t="shared" si="3"/>
        <v>0.98936170212765961</v>
      </c>
      <c r="E49" s="44">
        <f t="shared" si="2"/>
        <v>0.98510638297872333</v>
      </c>
      <c r="F49" s="44">
        <f t="shared" si="2"/>
        <v>0.97872340425531923</v>
      </c>
      <c r="G49" s="44">
        <f t="shared" si="2"/>
        <v>0.96808510638297862</v>
      </c>
      <c r="H49" s="44">
        <f t="shared" si="2"/>
        <v>0.95744680851063824</v>
      </c>
      <c r="I49" s="44">
        <f t="shared" si="2"/>
        <v>0.94680851063829785</v>
      </c>
      <c r="J49" s="44">
        <f t="shared" si="2"/>
        <v>0.93617021276595747</v>
      </c>
      <c r="K49" s="44">
        <f t="shared" si="2"/>
        <v>0.92553191489361708</v>
      </c>
      <c r="L49" s="44">
        <f t="shared" si="2"/>
        <v>0.91489361702127647</v>
      </c>
      <c r="M49" s="44">
        <f t="shared" si="2"/>
        <v>0.90425531914893609</v>
      </c>
    </row>
    <row r="50" spans="1:13" x14ac:dyDescent="0.2">
      <c r="A50" s="67"/>
      <c r="B50" s="4">
        <v>4.8</v>
      </c>
      <c r="C50" s="44">
        <f t="shared" si="3"/>
        <v>0.99583333333333346</v>
      </c>
      <c r="D50" s="44">
        <f t="shared" si="3"/>
        <v>0.98958333333333337</v>
      </c>
      <c r="E50" s="44">
        <f t="shared" si="2"/>
        <v>0.98541666666666661</v>
      </c>
      <c r="F50" s="44">
        <f t="shared" si="2"/>
        <v>0.97916666666666674</v>
      </c>
      <c r="G50" s="44">
        <f t="shared" si="2"/>
        <v>0.96874999999999989</v>
      </c>
      <c r="H50" s="44">
        <f t="shared" si="2"/>
        <v>0.95833333333333326</v>
      </c>
      <c r="I50" s="44">
        <f t="shared" si="2"/>
        <v>0.94791666666666663</v>
      </c>
      <c r="J50" s="44">
        <f t="shared" si="2"/>
        <v>0.9375</v>
      </c>
      <c r="K50" s="44">
        <f t="shared" si="2"/>
        <v>0.92708333333333337</v>
      </c>
      <c r="L50" s="44">
        <f t="shared" si="2"/>
        <v>0.91666666666666663</v>
      </c>
      <c r="M50" s="44">
        <f t="shared" si="2"/>
        <v>0.90625</v>
      </c>
    </row>
    <row r="51" spans="1:13" x14ac:dyDescent="0.2">
      <c r="A51" s="67"/>
      <c r="B51" s="4">
        <v>4.9000000000000004</v>
      </c>
      <c r="C51" s="44">
        <f t="shared" si="3"/>
        <v>0.99591836734693884</v>
      </c>
      <c r="D51" s="44">
        <f t="shared" si="3"/>
        <v>0.98979591836734693</v>
      </c>
      <c r="E51" s="44">
        <f t="shared" si="2"/>
        <v>0.98571428571428565</v>
      </c>
      <c r="F51" s="44">
        <f t="shared" si="2"/>
        <v>0.97959183673469397</v>
      </c>
      <c r="G51" s="44">
        <f t="shared" si="2"/>
        <v>0.96938775510204078</v>
      </c>
      <c r="H51" s="44">
        <f t="shared" si="2"/>
        <v>0.95918367346938771</v>
      </c>
      <c r="I51" s="44">
        <f t="shared" si="2"/>
        <v>0.94897959183673475</v>
      </c>
      <c r="J51" s="44">
        <f t="shared" si="2"/>
        <v>0.93877551020408168</v>
      </c>
      <c r="K51" s="44">
        <f t="shared" si="2"/>
        <v>0.9285714285714286</v>
      </c>
      <c r="L51" s="44">
        <f t="shared" si="2"/>
        <v>0.91836734693877542</v>
      </c>
      <c r="M51" s="44">
        <f t="shared" si="2"/>
        <v>0.90816326530612246</v>
      </c>
    </row>
    <row r="52" spans="1:13" x14ac:dyDescent="0.2">
      <c r="A52" s="67"/>
      <c r="B52" s="4">
        <v>5</v>
      </c>
      <c r="C52" s="44">
        <f t="shared" si="3"/>
        <v>0.99600000000000011</v>
      </c>
      <c r="D52" s="44">
        <f t="shared" si="3"/>
        <v>0.99</v>
      </c>
      <c r="E52" s="44">
        <f t="shared" si="2"/>
        <v>0.98599999999999999</v>
      </c>
      <c r="F52" s="44">
        <f t="shared" si="2"/>
        <v>0.98000000000000009</v>
      </c>
      <c r="G52" s="44">
        <f t="shared" si="2"/>
        <v>0.97</v>
      </c>
      <c r="H52" s="44">
        <f t="shared" si="2"/>
        <v>0.96</v>
      </c>
      <c r="I52" s="44">
        <f t="shared" si="2"/>
        <v>0.95</v>
      </c>
      <c r="J52" s="44">
        <f t="shared" si="2"/>
        <v>0.94000000000000006</v>
      </c>
      <c r="K52" s="44">
        <f t="shared" si="2"/>
        <v>0.93</v>
      </c>
      <c r="L52" s="44">
        <f t="shared" si="2"/>
        <v>0.91999999999999993</v>
      </c>
      <c r="M52" s="44">
        <f t="shared" si="2"/>
        <v>0.90999999999999992</v>
      </c>
    </row>
  </sheetData>
  <mergeCells count="2">
    <mergeCell ref="C1:M1"/>
    <mergeCell ref="A3:A5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workbookViewId="0"/>
  </sheetViews>
  <sheetFormatPr defaultRowHeight="12.75" x14ac:dyDescent="0.2"/>
  <cols>
    <col min="2" max="2" width="6.28515625" style="43" bestFit="1" customWidth="1"/>
    <col min="3" max="3" width="6" style="43" bestFit="1" customWidth="1"/>
    <col min="4" max="4" width="4.85546875" style="43" bestFit="1" customWidth="1"/>
    <col min="5" max="6" width="4.5703125" style="43" bestFit="1" customWidth="1"/>
    <col min="7" max="7" width="4.85546875" style="43" bestFit="1" customWidth="1"/>
    <col min="8" max="12" width="4.5703125" style="43" bestFit="1" customWidth="1"/>
  </cols>
  <sheetData>
    <row r="1" spans="2:12" ht="13.5" thickBot="1" x14ac:dyDescent="0.25"/>
    <row r="2" spans="2:12" ht="13.5" thickBot="1" x14ac:dyDescent="0.25">
      <c r="B2" s="42" t="s">
        <v>16</v>
      </c>
      <c r="C2" s="40">
        <v>200</v>
      </c>
      <c r="D2" s="41" t="s">
        <v>14</v>
      </c>
      <c r="E2" s="42" t="s">
        <v>15</v>
      </c>
      <c r="F2" s="40">
        <v>300</v>
      </c>
      <c r="G2" s="41" t="s">
        <v>14</v>
      </c>
    </row>
    <row r="3" spans="2:12" x14ac:dyDescent="0.2">
      <c r="D3" s="66" t="s">
        <v>36</v>
      </c>
      <c r="E3" s="66"/>
      <c r="F3" s="66"/>
      <c r="G3" s="66"/>
      <c r="H3" s="66"/>
      <c r="I3" s="66"/>
      <c r="J3" s="66"/>
      <c r="K3" s="66"/>
      <c r="L3" s="66"/>
    </row>
    <row r="4" spans="2:12" ht="26.25" thickBot="1" x14ac:dyDescent="0.25">
      <c r="B4" s="24" t="s">
        <v>37</v>
      </c>
      <c r="C4" s="24" t="s">
        <v>38</v>
      </c>
      <c r="D4" s="43">
        <v>0.1</v>
      </c>
      <c r="E4" s="43">
        <v>0.2</v>
      </c>
      <c r="F4" s="43">
        <v>0.3</v>
      </c>
      <c r="G4" s="43">
        <v>0.4</v>
      </c>
      <c r="H4" s="43">
        <v>0.5</v>
      </c>
      <c r="I4" s="43">
        <v>0.6</v>
      </c>
      <c r="J4" s="43">
        <v>0.7</v>
      </c>
      <c r="K4" s="43">
        <v>0.8</v>
      </c>
      <c r="L4" s="43">
        <v>0.9</v>
      </c>
    </row>
    <row r="5" spans="2:12" x14ac:dyDescent="0.2">
      <c r="B5" s="45">
        <v>0.5</v>
      </c>
      <c r="C5" s="46">
        <v>0.01</v>
      </c>
      <c r="D5" s="47">
        <f>(D$4*$F$2+(1-D$4)*$C$2)/300*(($B5-2*$C5)/$B5)</f>
        <v>0.67199999999999993</v>
      </c>
      <c r="E5" s="48">
        <f t="shared" ref="E5:L5" si="0">(E$4*$F$2+(1-E$4)*$C$2)/300*(($B5-2*$C5)/$B5)</f>
        <v>0.70399999999999996</v>
      </c>
      <c r="F5" s="48">
        <f t="shared" si="0"/>
        <v>0.73599999999999999</v>
      </c>
      <c r="G5" s="48">
        <f t="shared" si="0"/>
        <v>0.76800000000000002</v>
      </c>
      <c r="H5" s="48">
        <f t="shared" si="0"/>
        <v>0.8</v>
      </c>
      <c r="I5" s="48">
        <f t="shared" si="0"/>
        <v>0.83199999999999996</v>
      </c>
      <c r="J5" s="48">
        <f t="shared" si="0"/>
        <v>0.86399999999999999</v>
      </c>
      <c r="K5" s="48">
        <f t="shared" si="0"/>
        <v>0.89600000000000002</v>
      </c>
      <c r="L5" s="49">
        <f t="shared" si="0"/>
        <v>0.92799999999999994</v>
      </c>
    </row>
    <row r="6" spans="2:12" x14ac:dyDescent="0.2">
      <c r="B6" s="50">
        <v>0.5</v>
      </c>
      <c r="C6" s="51">
        <v>2.5000000000000001E-2</v>
      </c>
      <c r="D6" s="52">
        <f t="shared" ref="D6:L21" si="1">(D$4*$F$2+(1-D$4)*$C$2)/300*(($B6-2*$C6)/$B6)</f>
        <v>0.63</v>
      </c>
      <c r="E6" s="53">
        <f t="shared" si="1"/>
        <v>0.65999999999999992</v>
      </c>
      <c r="F6" s="53">
        <f t="shared" si="1"/>
        <v>0.69000000000000006</v>
      </c>
      <c r="G6" s="53">
        <f t="shared" si="1"/>
        <v>0.72000000000000008</v>
      </c>
      <c r="H6" s="53">
        <f t="shared" si="1"/>
        <v>0.75</v>
      </c>
      <c r="I6" s="53">
        <f t="shared" si="1"/>
        <v>0.78</v>
      </c>
      <c r="J6" s="53">
        <f t="shared" si="1"/>
        <v>0.81</v>
      </c>
      <c r="K6" s="53">
        <f t="shared" si="1"/>
        <v>0.84000000000000008</v>
      </c>
      <c r="L6" s="54">
        <f t="shared" si="1"/>
        <v>0.87</v>
      </c>
    </row>
    <row r="7" spans="2:12" x14ac:dyDescent="0.2">
      <c r="B7" s="50">
        <v>0.5</v>
      </c>
      <c r="C7" s="51">
        <v>3.5000000000000003E-2</v>
      </c>
      <c r="D7" s="52">
        <f t="shared" si="1"/>
        <v>0.60199999999999998</v>
      </c>
      <c r="E7" s="53">
        <f t="shared" si="1"/>
        <v>0.6306666666666666</v>
      </c>
      <c r="F7" s="53">
        <f t="shared" si="1"/>
        <v>0.65933333333333333</v>
      </c>
      <c r="G7" s="53">
        <f t="shared" si="1"/>
        <v>0.68800000000000006</v>
      </c>
      <c r="H7" s="53">
        <f t="shared" si="1"/>
        <v>0.71666666666666667</v>
      </c>
      <c r="I7" s="53">
        <f t="shared" si="1"/>
        <v>0.74533333333333329</v>
      </c>
      <c r="J7" s="53">
        <f t="shared" si="1"/>
        <v>0.77400000000000002</v>
      </c>
      <c r="K7" s="53">
        <f t="shared" si="1"/>
        <v>0.80266666666666664</v>
      </c>
      <c r="L7" s="54">
        <f t="shared" si="1"/>
        <v>0.83133333333333337</v>
      </c>
    </row>
    <row r="8" spans="2:12" x14ac:dyDescent="0.2">
      <c r="B8" s="50">
        <v>0.5</v>
      </c>
      <c r="C8" s="51">
        <v>0.05</v>
      </c>
      <c r="D8" s="52">
        <f t="shared" si="1"/>
        <v>0.55999999999999994</v>
      </c>
      <c r="E8" s="53">
        <f t="shared" si="1"/>
        <v>0.58666666666666667</v>
      </c>
      <c r="F8" s="53">
        <f t="shared" si="1"/>
        <v>0.6133333333333334</v>
      </c>
      <c r="G8" s="53">
        <f t="shared" si="1"/>
        <v>0.64000000000000012</v>
      </c>
      <c r="H8" s="53">
        <f t="shared" si="1"/>
        <v>0.66666666666666674</v>
      </c>
      <c r="I8" s="53">
        <f t="shared" si="1"/>
        <v>0.69333333333333336</v>
      </c>
      <c r="J8" s="53">
        <f t="shared" si="1"/>
        <v>0.72000000000000008</v>
      </c>
      <c r="K8" s="53">
        <f t="shared" si="1"/>
        <v>0.7466666666666667</v>
      </c>
      <c r="L8" s="54">
        <f t="shared" si="1"/>
        <v>0.77333333333333343</v>
      </c>
    </row>
    <row r="9" spans="2:12" x14ac:dyDescent="0.2">
      <c r="B9" s="50">
        <v>0.5</v>
      </c>
      <c r="C9" s="51">
        <v>7.4999999999999997E-2</v>
      </c>
      <c r="D9" s="52">
        <f t="shared" si="1"/>
        <v>0.48999999999999994</v>
      </c>
      <c r="E9" s="53">
        <f t="shared" si="1"/>
        <v>0.51333333333333331</v>
      </c>
      <c r="F9" s="53">
        <f t="shared" si="1"/>
        <v>0.53666666666666663</v>
      </c>
      <c r="G9" s="53">
        <f t="shared" si="1"/>
        <v>0.55999999999999994</v>
      </c>
      <c r="H9" s="53">
        <f t="shared" si="1"/>
        <v>0.58333333333333337</v>
      </c>
      <c r="I9" s="53">
        <f t="shared" si="1"/>
        <v>0.60666666666666669</v>
      </c>
      <c r="J9" s="53">
        <f t="shared" si="1"/>
        <v>0.63</v>
      </c>
      <c r="K9" s="53">
        <f t="shared" si="1"/>
        <v>0.65333333333333332</v>
      </c>
      <c r="L9" s="54">
        <f t="shared" si="1"/>
        <v>0.67666666666666664</v>
      </c>
    </row>
    <row r="10" spans="2:12" x14ac:dyDescent="0.2">
      <c r="B10" s="50">
        <v>0.5</v>
      </c>
      <c r="C10" s="51">
        <v>0.1</v>
      </c>
      <c r="D10" s="52">
        <f t="shared" si="1"/>
        <v>0.42</v>
      </c>
      <c r="E10" s="53">
        <f t="shared" si="1"/>
        <v>0.43999999999999995</v>
      </c>
      <c r="F10" s="53">
        <f t="shared" si="1"/>
        <v>0.46</v>
      </c>
      <c r="G10" s="53">
        <f t="shared" si="1"/>
        <v>0.48</v>
      </c>
      <c r="H10" s="53">
        <f t="shared" si="1"/>
        <v>0.5</v>
      </c>
      <c r="I10" s="53">
        <f t="shared" si="1"/>
        <v>0.52</v>
      </c>
      <c r="J10" s="53">
        <f t="shared" si="1"/>
        <v>0.54</v>
      </c>
      <c r="K10" s="53">
        <f t="shared" si="1"/>
        <v>0.55999999999999994</v>
      </c>
      <c r="L10" s="54">
        <f t="shared" si="1"/>
        <v>0.57999999999999996</v>
      </c>
    </row>
    <row r="11" spans="2:12" x14ac:dyDescent="0.2">
      <c r="B11" s="50">
        <v>0.5</v>
      </c>
      <c r="C11" s="51">
        <v>0.125</v>
      </c>
      <c r="D11" s="52">
        <f t="shared" si="1"/>
        <v>0.35</v>
      </c>
      <c r="E11" s="53">
        <f t="shared" si="1"/>
        <v>0.36666666666666664</v>
      </c>
      <c r="F11" s="53">
        <f t="shared" si="1"/>
        <v>0.38333333333333336</v>
      </c>
      <c r="G11" s="53">
        <f t="shared" si="1"/>
        <v>0.4</v>
      </c>
      <c r="H11" s="53">
        <f t="shared" si="1"/>
        <v>0.41666666666666669</v>
      </c>
      <c r="I11" s="53">
        <f t="shared" si="1"/>
        <v>0.43333333333333335</v>
      </c>
      <c r="J11" s="53">
        <f t="shared" si="1"/>
        <v>0.45</v>
      </c>
      <c r="K11" s="53">
        <f t="shared" si="1"/>
        <v>0.46666666666666667</v>
      </c>
      <c r="L11" s="54">
        <f t="shared" si="1"/>
        <v>0.48333333333333334</v>
      </c>
    </row>
    <row r="12" spans="2:12" x14ac:dyDescent="0.2">
      <c r="B12" s="50">
        <v>0.5</v>
      </c>
      <c r="C12" s="51">
        <v>0.15</v>
      </c>
      <c r="D12" s="52">
        <f t="shared" si="1"/>
        <v>0.27999999999999997</v>
      </c>
      <c r="E12" s="53">
        <f t="shared" si="1"/>
        <v>0.29333333333333333</v>
      </c>
      <c r="F12" s="53">
        <f t="shared" si="1"/>
        <v>0.3066666666666667</v>
      </c>
      <c r="G12" s="53">
        <f t="shared" si="1"/>
        <v>0.32000000000000006</v>
      </c>
      <c r="H12" s="53">
        <f t="shared" si="1"/>
        <v>0.33333333333333337</v>
      </c>
      <c r="I12" s="53">
        <f t="shared" si="1"/>
        <v>0.34666666666666668</v>
      </c>
      <c r="J12" s="53">
        <f t="shared" si="1"/>
        <v>0.36000000000000004</v>
      </c>
      <c r="K12" s="53">
        <f t="shared" si="1"/>
        <v>0.37333333333333335</v>
      </c>
      <c r="L12" s="54">
        <f t="shared" si="1"/>
        <v>0.38666666666666671</v>
      </c>
    </row>
    <row r="13" spans="2:12" x14ac:dyDescent="0.2">
      <c r="B13" s="50">
        <v>0.5</v>
      </c>
      <c r="C13" s="51">
        <v>0.17499999999999999</v>
      </c>
      <c r="D13" s="52">
        <f t="shared" si="1"/>
        <v>0.21000000000000002</v>
      </c>
      <c r="E13" s="53">
        <f t="shared" si="1"/>
        <v>0.22000000000000003</v>
      </c>
      <c r="F13" s="53">
        <f t="shared" si="1"/>
        <v>0.23000000000000004</v>
      </c>
      <c r="G13" s="53">
        <f t="shared" si="1"/>
        <v>0.24000000000000005</v>
      </c>
      <c r="H13" s="53">
        <f t="shared" si="1"/>
        <v>0.25000000000000006</v>
      </c>
      <c r="I13" s="53">
        <f t="shared" si="1"/>
        <v>0.26000000000000006</v>
      </c>
      <c r="J13" s="53">
        <f t="shared" si="1"/>
        <v>0.27000000000000007</v>
      </c>
      <c r="K13" s="53">
        <f t="shared" si="1"/>
        <v>0.28000000000000003</v>
      </c>
      <c r="L13" s="54">
        <f t="shared" si="1"/>
        <v>0.29000000000000004</v>
      </c>
    </row>
    <row r="14" spans="2:12" x14ac:dyDescent="0.2">
      <c r="B14" s="50">
        <v>0.5</v>
      </c>
      <c r="C14" s="51">
        <v>0.2</v>
      </c>
      <c r="D14" s="52">
        <f t="shared" si="1"/>
        <v>0.13999999999999996</v>
      </c>
      <c r="E14" s="53">
        <f t="shared" si="1"/>
        <v>0.14666666666666661</v>
      </c>
      <c r="F14" s="53">
        <f t="shared" si="1"/>
        <v>0.15333333333333332</v>
      </c>
      <c r="G14" s="53">
        <f t="shared" si="1"/>
        <v>0.15999999999999998</v>
      </c>
      <c r="H14" s="53">
        <f t="shared" si="1"/>
        <v>0.16666666666666663</v>
      </c>
      <c r="I14" s="53">
        <f t="shared" si="1"/>
        <v>0.17333333333333331</v>
      </c>
      <c r="J14" s="53">
        <f t="shared" si="1"/>
        <v>0.17999999999999997</v>
      </c>
      <c r="K14" s="53">
        <f t="shared" si="1"/>
        <v>0.18666666666666662</v>
      </c>
      <c r="L14" s="54">
        <f t="shared" si="1"/>
        <v>0.1933333333333333</v>
      </c>
    </row>
    <row r="15" spans="2:12" ht="13.5" thickBot="1" x14ac:dyDescent="0.25">
      <c r="B15" s="55">
        <v>0.5</v>
      </c>
      <c r="C15" s="56">
        <v>0.22500000000000001</v>
      </c>
      <c r="D15" s="57">
        <f t="shared" si="1"/>
        <v>6.9999999999999979E-2</v>
      </c>
      <c r="E15" s="58">
        <f t="shared" si="1"/>
        <v>7.3333333333333306E-2</v>
      </c>
      <c r="F15" s="58">
        <f t="shared" si="1"/>
        <v>7.6666666666666661E-2</v>
      </c>
      <c r="G15" s="58">
        <f t="shared" si="1"/>
        <v>7.9999999999999988E-2</v>
      </c>
      <c r="H15" s="58">
        <f t="shared" si="1"/>
        <v>8.3333333333333315E-2</v>
      </c>
      <c r="I15" s="58">
        <f t="shared" si="1"/>
        <v>8.6666666666666656E-2</v>
      </c>
      <c r="J15" s="58">
        <f t="shared" si="1"/>
        <v>8.9999999999999983E-2</v>
      </c>
      <c r="K15" s="58">
        <f t="shared" si="1"/>
        <v>9.333333333333331E-2</v>
      </c>
      <c r="L15" s="59">
        <f t="shared" si="1"/>
        <v>9.6666666666666651E-2</v>
      </c>
    </row>
    <row r="16" spans="2:12" x14ac:dyDescent="0.2">
      <c r="B16" s="45">
        <v>1</v>
      </c>
      <c r="C16" s="46">
        <v>0.01</v>
      </c>
      <c r="D16" s="47">
        <f t="shared" si="1"/>
        <v>0.68599999999999994</v>
      </c>
      <c r="E16" s="48">
        <f t="shared" si="1"/>
        <v>0.71866666666666656</v>
      </c>
      <c r="F16" s="48">
        <f t="shared" si="1"/>
        <v>0.75133333333333341</v>
      </c>
      <c r="G16" s="48">
        <f t="shared" si="1"/>
        <v>0.78400000000000003</v>
      </c>
      <c r="H16" s="48">
        <f t="shared" si="1"/>
        <v>0.81666666666666665</v>
      </c>
      <c r="I16" s="48">
        <f t="shared" si="1"/>
        <v>0.84933333333333338</v>
      </c>
      <c r="J16" s="48">
        <f t="shared" si="1"/>
        <v>0.88200000000000001</v>
      </c>
      <c r="K16" s="48">
        <f t="shared" si="1"/>
        <v>0.91466666666666663</v>
      </c>
      <c r="L16" s="49">
        <f t="shared" si="1"/>
        <v>0.94733333333333336</v>
      </c>
    </row>
    <row r="17" spans="2:12" x14ac:dyDescent="0.2">
      <c r="B17" s="50">
        <v>1</v>
      </c>
      <c r="C17" s="51">
        <v>2.5000000000000001E-2</v>
      </c>
      <c r="D17" s="52">
        <f t="shared" si="1"/>
        <v>0.66499999999999992</v>
      </c>
      <c r="E17" s="53">
        <f t="shared" si="1"/>
        <v>0.69666666666666655</v>
      </c>
      <c r="F17" s="53">
        <f t="shared" si="1"/>
        <v>0.72833333333333339</v>
      </c>
      <c r="G17" s="53">
        <f t="shared" si="1"/>
        <v>0.76</v>
      </c>
      <c r="H17" s="53">
        <f t="shared" si="1"/>
        <v>0.79166666666666663</v>
      </c>
      <c r="I17" s="53">
        <f t="shared" si="1"/>
        <v>0.82333333333333336</v>
      </c>
      <c r="J17" s="53">
        <f t="shared" si="1"/>
        <v>0.85499999999999998</v>
      </c>
      <c r="K17" s="53">
        <f t="shared" si="1"/>
        <v>0.8866666666666666</v>
      </c>
      <c r="L17" s="54">
        <f t="shared" si="1"/>
        <v>0.91833333333333333</v>
      </c>
    </row>
    <row r="18" spans="2:12" x14ac:dyDescent="0.2">
      <c r="B18" s="50">
        <v>1</v>
      </c>
      <c r="C18" s="51">
        <v>3.5000000000000003E-2</v>
      </c>
      <c r="D18" s="52">
        <f t="shared" si="1"/>
        <v>0.65099999999999991</v>
      </c>
      <c r="E18" s="53">
        <f t="shared" si="1"/>
        <v>0.68199999999999994</v>
      </c>
      <c r="F18" s="53">
        <f t="shared" si="1"/>
        <v>0.71299999999999997</v>
      </c>
      <c r="G18" s="53">
        <f t="shared" si="1"/>
        <v>0.74399999999999999</v>
      </c>
      <c r="H18" s="53">
        <f t="shared" si="1"/>
        <v>0.77500000000000002</v>
      </c>
      <c r="I18" s="53">
        <f t="shared" si="1"/>
        <v>0.80599999999999994</v>
      </c>
      <c r="J18" s="53">
        <f t="shared" si="1"/>
        <v>0.83699999999999997</v>
      </c>
      <c r="K18" s="53">
        <f t="shared" si="1"/>
        <v>0.86799999999999999</v>
      </c>
      <c r="L18" s="54">
        <f t="shared" si="1"/>
        <v>0.89899999999999991</v>
      </c>
    </row>
    <row r="19" spans="2:12" x14ac:dyDescent="0.2">
      <c r="B19" s="50">
        <v>1</v>
      </c>
      <c r="C19" s="51">
        <v>0.05</v>
      </c>
      <c r="D19" s="52">
        <f t="shared" si="1"/>
        <v>0.63</v>
      </c>
      <c r="E19" s="53">
        <f t="shared" si="1"/>
        <v>0.65999999999999992</v>
      </c>
      <c r="F19" s="53">
        <f t="shared" si="1"/>
        <v>0.69000000000000006</v>
      </c>
      <c r="G19" s="53">
        <f t="shared" si="1"/>
        <v>0.72000000000000008</v>
      </c>
      <c r="H19" s="53">
        <f t="shared" si="1"/>
        <v>0.75</v>
      </c>
      <c r="I19" s="53">
        <f t="shared" si="1"/>
        <v>0.78</v>
      </c>
      <c r="J19" s="53">
        <f t="shared" si="1"/>
        <v>0.81</v>
      </c>
      <c r="K19" s="53">
        <f t="shared" si="1"/>
        <v>0.84000000000000008</v>
      </c>
      <c r="L19" s="54">
        <f t="shared" si="1"/>
        <v>0.87</v>
      </c>
    </row>
    <row r="20" spans="2:12" x14ac:dyDescent="0.2">
      <c r="B20" s="50">
        <v>1</v>
      </c>
      <c r="C20" s="51">
        <v>7.4999999999999997E-2</v>
      </c>
      <c r="D20" s="52">
        <f t="shared" si="1"/>
        <v>0.59499999999999997</v>
      </c>
      <c r="E20" s="53">
        <f t="shared" si="1"/>
        <v>0.62333333333333329</v>
      </c>
      <c r="F20" s="53">
        <f t="shared" si="1"/>
        <v>0.65166666666666673</v>
      </c>
      <c r="G20" s="53">
        <f t="shared" si="1"/>
        <v>0.68</v>
      </c>
      <c r="H20" s="53">
        <f t="shared" si="1"/>
        <v>0.70833333333333337</v>
      </c>
      <c r="I20" s="53">
        <f t="shared" si="1"/>
        <v>0.73666666666666669</v>
      </c>
      <c r="J20" s="53">
        <f t="shared" si="1"/>
        <v>0.76500000000000001</v>
      </c>
      <c r="K20" s="53">
        <f t="shared" si="1"/>
        <v>0.79333333333333333</v>
      </c>
      <c r="L20" s="54">
        <f t="shared" si="1"/>
        <v>0.82166666666666666</v>
      </c>
    </row>
    <row r="21" spans="2:12" x14ac:dyDescent="0.2">
      <c r="B21" s="50">
        <v>1</v>
      </c>
      <c r="C21" s="51">
        <v>0.1</v>
      </c>
      <c r="D21" s="52">
        <f t="shared" si="1"/>
        <v>0.55999999999999994</v>
      </c>
      <c r="E21" s="53">
        <f t="shared" si="1"/>
        <v>0.58666666666666667</v>
      </c>
      <c r="F21" s="53">
        <f t="shared" si="1"/>
        <v>0.6133333333333334</v>
      </c>
      <c r="G21" s="53">
        <f t="shared" si="1"/>
        <v>0.64000000000000012</v>
      </c>
      <c r="H21" s="53">
        <f t="shared" si="1"/>
        <v>0.66666666666666674</v>
      </c>
      <c r="I21" s="53">
        <f t="shared" si="1"/>
        <v>0.69333333333333336</v>
      </c>
      <c r="J21" s="53">
        <f t="shared" si="1"/>
        <v>0.72000000000000008</v>
      </c>
      <c r="K21" s="53">
        <f t="shared" si="1"/>
        <v>0.7466666666666667</v>
      </c>
      <c r="L21" s="54">
        <f t="shared" si="1"/>
        <v>0.77333333333333343</v>
      </c>
    </row>
    <row r="22" spans="2:12" x14ac:dyDescent="0.2">
      <c r="B22" s="50">
        <v>1</v>
      </c>
      <c r="C22" s="51">
        <v>0.125</v>
      </c>
      <c r="D22" s="52">
        <f t="shared" ref="D22:L37" si="2">(D$4*$F$2+(1-D$4)*$C$2)/300*(($B22-2*$C22)/$B22)</f>
        <v>0.52499999999999991</v>
      </c>
      <c r="E22" s="53">
        <f t="shared" si="2"/>
        <v>0.54999999999999993</v>
      </c>
      <c r="F22" s="53">
        <f t="shared" si="2"/>
        <v>0.57500000000000007</v>
      </c>
      <c r="G22" s="53">
        <f t="shared" si="2"/>
        <v>0.60000000000000009</v>
      </c>
      <c r="H22" s="53">
        <f t="shared" si="2"/>
        <v>0.625</v>
      </c>
      <c r="I22" s="53">
        <f t="shared" si="2"/>
        <v>0.65</v>
      </c>
      <c r="J22" s="53">
        <f t="shared" si="2"/>
        <v>0.67500000000000004</v>
      </c>
      <c r="K22" s="53">
        <f t="shared" si="2"/>
        <v>0.7</v>
      </c>
      <c r="L22" s="54">
        <f t="shared" si="2"/>
        <v>0.72499999999999998</v>
      </c>
    </row>
    <row r="23" spans="2:12" x14ac:dyDescent="0.2">
      <c r="B23" s="50">
        <v>1</v>
      </c>
      <c r="C23" s="51">
        <v>0.15</v>
      </c>
      <c r="D23" s="52">
        <f t="shared" si="2"/>
        <v>0.48999999999999994</v>
      </c>
      <c r="E23" s="53">
        <f t="shared" si="2"/>
        <v>0.51333333333333331</v>
      </c>
      <c r="F23" s="53">
        <f t="shared" si="2"/>
        <v>0.53666666666666663</v>
      </c>
      <c r="G23" s="53">
        <f t="shared" si="2"/>
        <v>0.55999999999999994</v>
      </c>
      <c r="H23" s="53">
        <f t="shared" si="2"/>
        <v>0.58333333333333337</v>
      </c>
      <c r="I23" s="53">
        <f t="shared" si="2"/>
        <v>0.60666666666666669</v>
      </c>
      <c r="J23" s="53">
        <f t="shared" si="2"/>
        <v>0.63</v>
      </c>
      <c r="K23" s="53">
        <f t="shared" si="2"/>
        <v>0.65333333333333332</v>
      </c>
      <c r="L23" s="54">
        <f t="shared" si="2"/>
        <v>0.67666666666666664</v>
      </c>
    </row>
    <row r="24" spans="2:12" x14ac:dyDescent="0.2">
      <c r="B24" s="50">
        <v>1</v>
      </c>
      <c r="C24" s="51">
        <v>0.17499999999999999</v>
      </c>
      <c r="D24" s="52">
        <f t="shared" si="2"/>
        <v>0.45499999999999996</v>
      </c>
      <c r="E24" s="53">
        <f t="shared" si="2"/>
        <v>0.47666666666666663</v>
      </c>
      <c r="F24" s="53">
        <f t="shared" si="2"/>
        <v>0.49833333333333341</v>
      </c>
      <c r="G24" s="53">
        <f t="shared" si="2"/>
        <v>0.52</v>
      </c>
      <c r="H24" s="53">
        <f t="shared" si="2"/>
        <v>0.54166666666666674</v>
      </c>
      <c r="I24" s="53">
        <f t="shared" si="2"/>
        <v>0.56333333333333335</v>
      </c>
      <c r="J24" s="53">
        <f t="shared" si="2"/>
        <v>0.58500000000000008</v>
      </c>
      <c r="K24" s="53">
        <f t="shared" si="2"/>
        <v>0.60666666666666669</v>
      </c>
      <c r="L24" s="54">
        <f t="shared" si="2"/>
        <v>0.62833333333333341</v>
      </c>
    </row>
    <row r="25" spans="2:12" x14ac:dyDescent="0.2">
      <c r="B25" s="50">
        <v>1</v>
      </c>
      <c r="C25" s="51">
        <v>0.2</v>
      </c>
      <c r="D25" s="52">
        <f t="shared" si="2"/>
        <v>0.42</v>
      </c>
      <c r="E25" s="53">
        <f t="shared" si="2"/>
        <v>0.43999999999999995</v>
      </c>
      <c r="F25" s="53">
        <f t="shared" si="2"/>
        <v>0.46</v>
      </c>
      <c r="G25" s="53">
        <f t="shared" si="2"/>
        <v>0.48</v>
      </c>
      <c r="H25" s="53">
        <f t="shared" si="2"/>
        <v>0.5</v>
      </c>
      <c r="I25" s="53">
        <f t="shared" si="2"/>
        <v>0.52</v>
      </c>
      <c r="J25" s="53">
        <f t="shared" si="2"/>
        <v>0.54</v>
      </c>
      <c r="K25" s="53">
        <f t="shared" si="2"/>
        <v>0.55999999999999994</v>
      </c>
      <c r="L25" s="54">
        <f t="shared" si="2"/>
        <v>0.57999999999999996</v>
      </c>
    </row>
    <row r="26" spans="2:12" ht="13.5" thickBot="1" x14ac:dyDescent="0.25">
      <c r="B26" s="55">
        <v>1</v>
      </c>
      <c r="C26" s="56">
        <v>0.22500000000000001</v>
      </c>
      <c r="D26" s="57">
        <f t="shared" si="2"/>
        <v>0.38500000000000001</v>
      </c>
      <c r="E26" s="58">
        <f t="shared" si="2"/>
        <v>0.40333333333333332</v>
      </c>
      <c r="F26" s="58">
        <f t="shared" si="2"/>
        <v>0.42166666666666675</v>
      </c>
      <c r="G26" s="58">
        <f t="shared" si="2"/>
        <v>0.44000000000000006</v>
      </c>
      <c r="H26" s="58">
        <f t="shared" si="2"/>
        <v>0.45833333333333337</v>
      </c>
      <c r="I26" s="58">
        <f t="shared" si="2"/>
        <v>0.47666666666666674</v>
      </c>
      <c r="J26" s="58">
        <f t="shared" si="2"/>
        <v>0.49500000000000005</v>
      </c>
      <c r="K26" s="58">
        <f t="shared" si="2"/>
        <v>0.51333333333333342</v>
      </c>
      <c r="L26" s="59">
        <f t="shared" si="2"/>
        <v>0.53166666666666673</v>
      </c>
    </row>
    <row r="27" spans="2:12" x14ac:dyDescent="0.2">
      <c r="B27" s="45">
        <v>1.5</v>
      </c>
      <c r="C27" s="46">
        <v>0.01</v>
      </c>
      <c r="D27" s="47">
        <f t="shared" si="2"/>
        <v>0.69066666666666665</v>
      </c>
      <c r="E27" s="48">
        <f t="shared" si="2"/>
        <v>0.72355555555555551</v>
      </c>
      <c r="F27" s="48">
        <f t="shared" si="2"/>
        <v>0.75644444444444447</v>
      </c>
      <c r="G27" s="48">
        <f t="shared" si="2"/>
        <v>0.78933333333333344</v>
      </c>
      <c r="H27" s="48">
        <f t="shared" si="2"/>
        <v>0.8222222222222223</v>
      </c>
      <c r="I27" s="48">
        <f t="shared" si="2"/>
        <v>0.85511111111111116</v>
      </c>
      <c r="J27" s="48">
        <f t="shared" si="2"/>
        <v>0.88800000000000001</v>
      </c>
      <c r="K27" s="48">
        <f t="shared" si="2"/>
        <v>0.92088888888888898</v>
      </c>
      <c r="L27" s="49">
        <f t="shared" si="2"/>
        <v>0.95377777777777784</v>
      </c>
    </row>
    <row r="28" spans="2:12" x14ac:dyDescent="0.2">
      <c r="B28" s="50">
        <v>1.5</v>
      </c>
      <c r="C28" s="51">
        <v>2.5000000000000001E-2</v>
      </c>
      <c r="D28" s="52">
        <f t="shared" si="2"/>
        <v>0.67666666666666664</v>
      </c>
      <c r="E28" s="53">
        <f t="shared" si="2"/>
        <v>0.70888888888888879</v>
      </c>
      <c r="F28" s="53">
        <f t="shared" si="2"/>
        <v>0.74111111111111116</v>
      </c>
      <c r="G28" s="53">
        <f t="shared" si="2"/>
        <v>0.77333333333333343</v>
      </c>
      <c r="H28" s="53">
        <f t="shared" si="2"/>
        <v>0.80555555555555558</v>
      </c>
      <c r="I28" s="53">
        <f t="shared" si="2"/>
        <v>0.83777777777777784</v>
      </c>
      <c r="J28" s="53">
        <f t="shared" si="2"/>
        <v>0.87</v>
      </c>
      <c r="K28" s="53">
        <f t="shared" si="2"/>
        <v>0.90222222222222226</v>
      </c>
      <c r="L28" s="54">
        <f t="shared" si="2"/>
        <v>0.93444444444444441</v>
      </c>
    </row>
    <row r="29" spans="2:12" x14ac:dyDescent="0.2">
      <c r="B29" s="50">
        <v>1.5</v>
      </c>
      <c r="C29" s="51">
        <v>3.5000000000000003E-2</v>
      </c>
      <c r="D29" s="52">
        <f t="shared" si="2"/>
        <v>0.66733333333333322</v>
      </c>
      <c r="E29" s="53">
        <f t="shared" si="2"/>
        <v>0.69911111111111102</v>
      </c>
      <c r="F29" s="53">
        <f t="shared" si="2"/>
        <v>0.73088888888888892</v>
      </c>
      <c r="G29" s="53">
        <f t="shared" si="2"/>
        <v>0.7626666666666666</v>
      </c>
      <c r="H29" s="53">
        <f t="shared" si="2"/>
        <v>0.7944444444444444</v>
      </c>
      <c r="I29" s="53">
        <f t="shared" si="2"/>
        <v>0.82622222222222219</v>
      </c>
      <c r="J29" s="53">
        <f t="shared" si="2"/>
        <v>0.85799999999999998</v>
      </c>
      <c r="K29" s="53">
        <f t="shared" si="2"/>
        <v>0.88977777777777767</v>
      </c>
      <c r="L29" s="54">
        <f t="shared" si="2"/>
        <v>0.92155555555555546</v>
      </c>
    </row>
    <row r="30" spans="2:12" x14ac:dyDescent="0.2">
      <c r="B30" s="50">
        <v>1.5</v>
      </c>
      <c r="C30" s="51">
        <v>0.05</v>
      </c>
      <c r="D30" s="52">
        <f t="shared" si="2"/>
        <v>0.65333333333333321</v>
      </c>
      <c r="E30" s="53">
        <f t="shared" si="2"/>
        <v>0.6844444444444443</v>
      </c>
      <c r="F30" s="53">
        <f t="shared" si="2"/>
        <v>0.7155555555555555</v>
      </c>
      <c r="G30" s="53">
        <f t="shared" si="2"/>
        <v>0.74666666666666659</v>
      </c>
      <c r="H30" s="53">
        <f t="shared" si="2"/>
        <v>0.77777777777777768</v>
      </c>
      <c r="I30" s="53">
        <f t="shared" si="2"/>
        <v>0.80888888888888888</v>
      </c>
      <c r="J30" s="53">
        <f t="shared" si="2"/>
        <v>0.84</v>
      </c>
      <c r="K30" s="53">
        <f t="shared" si="2"/>
        <v>0.87111111111111106</v>
      </c>
      <c r="L30" s="54">
        <f t="shared" si="2"/>
        <v>0.90222222222222215</v>
      </c>
    </row>
    <row r="31" spans="2:12" x14ac:dyDescent="0.2">
      <c r="B31" s="50">
        <v>1.5</v>
      </c>
      <c r="C31" s="51">
        <v>7.4999999999999997E-2</v>
      </c>
      <c r="D31" s="52">
        <f t="shared" si="2"/>
        <v>0.63</v>
      </c>
      <c r="E31" s="53">
        <f t="shared" si="2"/>
        <v>0.65999999999999992</v>
      </c>
      <c r="F31" s="53">
        <f t="shared" si="2"/>
        <v>0.69000000000000006</v>
      </c>
      <c r="G31" s="53">
        <f t="shared" si="2"/>
        <v>0.72000000000000008</v>
      </c>
      <c r="H31" s="53">
        <f t="shared" si="2"/>
        <v>0.75</v>
      </c>
      <c r="I31" s="53">
        <f t="shared" si="2"/>
        <v>0.78</v>
      </c>
      <c r="J31" s="53">
        <f t="shared" si="2"/>
        <v>0.81</v>
      </c>
      <c r="K31" s="53">
        <f t="shared" si="2"/>
        <v>0.84000000000000008</v>
      </c>
      <c r="L31" s="54">
        <f t="shared" si="2"/>
        <v>0.87</v>
      </c>
    </row>
    <row r="32" spans="2:12" x14ac:dyDescent="0.2">
      <c r="B32" s="50">
        <v>1.5</v>
      </c>
      <c r="C32" s="51">
        <v>0.1</v>
      </c>
      <c r="D32" s="52">
        <f t="shared" si="2"/>
        <v>0.60666666666666669</v>
      </c>
      <c r="E32" s="53">
        <f t="shared" si="2"/>
        <v>0.63555555555555554</v>
      </c>
      <c r="F32" s="53">
        <f t="shared" si="2"/>
        <v>0.6644444444444445</v>
      </c>
      <c r="G32" s="53">
        <f t="shared" si="2"/>
        <v>0.69333333333333336</v>
      </c>
      <c r="H32" s="53">
        <f t="shared" si="2"/>
        <v>0.72222222222222232</v>
      </c>
      <c r="I32" s="53">
        <f t="shared" si="2"/>
        <v>0.75111111111111117</v>
      </c>
      <c r="J32" s="53">
        <f t="shared" si="2"/>
        <v>0.78</v>
      </c>
      <c r="K32" s="53">
        <f t="shared" si="2"/>
        <v>0.80888888888888888</v>
      </c>
      <c r="L32" s="54">
        <f t="shared" si="2"/>
        <v>0.83777777777777784</v>
      </c>
    </row>
    <row r="33" spans="2:12" x14ac:dyDescent="0.2">
      <c r="B33" s="50">
        <v>1.5</v>
      </c>
      <c r="C33" s="51">
        <v>0.125</v>
      </c>
      <c r="D33" s="52">
        <f t="shared" si="2"/>
        <v>0.58333333333333337</v>
      </c>
      <c r="E33" s="53">
        <f t="shared" si="2"/>
        <v>0.61111111111111105</v>
      </c>
      <c r="F33" s="53">
        <f t="shared" si="2"/>
        <v>0.63888888888888895</v>
      </c>
      <c r="G33" s="53">
        <f t="shared" si="2"/>
        <v>0.66666666666666674</v>
      </c>
      <c r="H33" s="53">
        <f t="shared" si="2"/>
        <v>0.69444444444444453</v>
      </c>
      <c r="I33" s="53">
        <f t="shared" si="2"/>
        <v>0.72222222222222232</v>
      </c>
      <c r="J33" s="53">
        <f t="shared" si="2"/>
        <v>0.75</v>
      </c>
      <c r="K33" s="53">
        <f t="shared" si="2"/>
        <v>0.77777777777777779</v>
      </c>
      <c r="L33" s="54">
        <f t="shared" si="2"/>
        <v>0.80555555555555558</v>
      </c>
    </row>
    <row r="34" spans="2:12" x14ac:dyDescent="0.2">
      <c r="B34" s="50">
        <v>1.5</v>
      </c>
      <c r="C34" s="51">
        <v>0.15</v>
      </c>
      <c r="D34" s="52">
        <f t="shared" si="2"/>
        <v>0.55999999999999994</v>
      </c>
      <c r="E34" s="53">
        <f t="shared" si="2"/>
        <v>0.58666666666666656</v>
      </c>
      <c r="F34" s="53">
        <f t="shared" si="2"/>
        <v>0.61333333333333329</v>
      </c>
      <c r="G34" s="53">
        <f t="shared" si="2"/>
        <v>0.64</v>
      </c>
      <c r="H34" s="53">
        <f t="shared" si="2"/>
        <v>0.66666666666666663</v>
      </c>
      <c r="I34" s="53">
        <f t="shared" si="2"/>
        <v>0.69333333333333325</v>
      </c>
      <c r="J34" s="53">
        <f t="shared" si="2"/>
        <v>0.72</v>
      </c>
      <c r="K34" s="53">
        <f t="shared" si="2"/>
        <v>0.74666666666666659</v>
      </c>
      <c r="L34" s="54">
        <f t="shared" si="2"/>
        <v>0.77333333333333332</v>
      </c>
    </row>
    <row r="35" spans="2:12" x14ac:dyDescent="0.2">
      <c r="B35" s="50">
        <v>1.5</v>
      </c>
      <c r="C35" s="51">
        <v>0.17499999999999999</v>
      </c>
      <c r="D35" s="52">
        <f t="shared" si="2"/>
        <v>0.53666666666666663</v>
      </c>
      <c r="E35" s="53">
        <f t="shared" si="2"/>
        <v>0.56222222222222218</v>
      </c>
      <c r="F35" s="53">
        <f t="shared" si="2"/>
        <v>0.58777777777777773</v>
      </c>
      <c r="G35" s="53">
        <f t="shared" si="2"/>
        <v>0.61333333333333329</v>
      </c>
      <c r="H35" s="53">
        <f t="shared" si="2"/>
        <v>0.63888888888888884</v>
      </c>
      <c r="I35" s="53">
        <f t="shared" si="2"/>
        <v>0.66444444444444439</v>
      </c>
      <c r="J35" s="53">
        <f t="shared" si="2"/>
        <v>0.69</v>
      </c>
      <c r="K35" s="53">
        <f t="shared" si="2"/>
        <v>0.7155555555555555</v>
      </c>
      <c r="L35" s="54">
        <f t="shared" si="2"/>
        <v>0.74111111111111105</v>
      </c>
    </row>
    <row r="36" spans="2:12" x14ac:dyDescent="0.2">
      <c r="B36" s="50">
        <v>1.5</v>
      </c>
      <c r="C36" s="51">
        <v>0.2</v>
      </c>
      <c r="D36" s="52">
        <f t="shared" si="2"/>
        <v>0.51333333333333331</v>
      </c>
      <c r="E36" s="53">
        <f t="shared" si="2"/>
        <v>0.5377777777777778</v>
      </c>
      <c r="F36" s="53">
        <f t="shared" si="2"/>
        <v>0.56222222222222229</v>
      </c>
      <c r="G36" s="53">
        <f t="shared" si="2"/>
        <v>0.58666666666666678</v>
      </c>
      <c r="H36" s="53">
        <f t="shared" si="2"/>
        <v>0.61111111111111116</v>
      </c>
      <c r="I36" s="53">
        <f t="shared" si="2"/>
        <v>0.63555555555555565</v>
      </c>
      <c r="J36" s="53">
        <f t="shared" si="2"/>
        <v>0.66</v>
      </c>
      <c r="K36" s="53">
        <f t="shared" si="2"/>
        <v>0.68444444444444452</v>
      </c>
      <c r="L36" s="54">
        <f t="shared" si="2"/>
        <v>0.7088888888888889</v>
      </c>
    </row>
    <row r="37" spans="2:12" ht="13.5" thickBot="1" x14ac:dyDescent="0.25">
      <c r="B37" s="55">
        <v>1.5</v>
      </c>
      <c r="C37" s="56">
        <v>0.22500000000000001</v>
      </c>
      <c r="D37" s="57">
        <f t="shared" si="2"/>
        <v>0.49</v>
      </c>
      <c r="E37" s="58">
        <f t="shared" si="2"/>
        <v>0.51333333333333331</v>
      </c>
      <c r="F37" s="58">
        <f t="shared" si="2"/>
        <v>0.53666666666666674</v>
      </c>
      <c r="G37" s="58">
        <f t="shared" si="2"/>
        <v>0.56000000000000005</v>
      </c>
      <c r="H37" s="58">
        <f t="shared" si="2"/>
        <v>0.58333333333333337</v>
      </c>
      <c r="I37" s="58">
        <f t="shared" si="2"/>
        <v>0.6066666666666668</v>
      </c>
      <c r="J37" s="58">
        <f t="shared" si="2"/>
        <v>0.63000000000000012</v>
      </c>
      <c r="K37" s="58">
        <f t="shared" si="2"/>
        <v>0.65333333333333343</v>
      </c>
      <c r="L37" s="59">
        <f t="shared" si="2"/>
        <v>0.67666666666666675</v>
      </c>
    </row>
    <row r="49" spans="2:12" x14ac:dyDescent="0.2">
      <c r="B49"/>
      <c r="C49"/>
      <c r="D49"/>
      <c r="E49"/>
      <c r="F49"/>
      <c r="G49"/>
      <c r="H49"/>
      <c r="I49"/>
      <c r="J49"/>
      <c r="K49"/>
      <c r="L49"/>
    </row>
    <row r="50" spans="2:12" x14ac:dyDescent="0.2">
      <c r="B50"/>
      <c r="C50"/>
      <c r="D50"/>
      <c r="E50"/>
      <c r="F50"/>
      <c r="G50"/>
      <c r="H50"/>
      <c r="I50"/>
      <c r="J50"/>
      <c r="K50"/>
      <c r="L50"/>
    </row>
    <row r="51" spans="2:12" x14ac:dyDescent="0.2">
      <c r="B51"/>
      <c r="C51"/>
      <c r="D51"/>
      <c r="E51"/>
      <c r="F51"/>
      <c r="G51"/>
      <c r="H51"/>
      <c r="I51"/>
      <c r="J51"/>
      <c r="K51"/>
      <c r="L51"/>
    </row>
    <row r="52" spans="2:12" x14ac:dyDescent="0.2">
      <c r="B52"/>
      <c r="C52"/>
      <c r="D52"/>
      <c r="E52"/>
      <c r="F52"/>
      <c r="G52"/>
      <c r="H52"/>
      <c r="I52"/>
      <c r="J52"/>
      <c r="K52"/>
      <c r="L52"/>
    </row>
  </sheetData>
  <mergeCells count="1">
    <mergeCell ref="D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Sheet1</vt:lpstr>
      <vt:lpstr>TDD Plots Data</vt:lpstr>
      <vt:lpstr>TDD 3D efficiency plot</vt:lpstr>
      <vt:lpstr>spectral efficiency</vt:lpstr>
      <vt:lpstr>ChartEfficRatio</vt:lpstr>
      <vt:lpstr>ChartMaxDelayIncrease</vt:lpstr>
      <vt:lpstr>BW</vt:lpstr>
      <vt:lpstr>DS</vt:lpstr>
      <vt:lpstr>fract_t_DS</vt:lpstr>
      <vt:lpstr>fract_t_US</vt:lpstr>
      <vt:lpstr>GF</vt:lpstr>
      <vt:lpstr>GT</vt:lpstr>
      <vt:lpstr>Tperiod</vt:lpstr>
      <vt:lpstr>US</vt:lpstr>
    </vt:vector>
  </TitlesOfParts>
  <Company>Qualcomm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Montojo</dc:creator>
  <cp:lastModifiedBy>Juan Montojo</cp:lastModifiedBy>
  <dcterms:created xsi:type="dcterms:W3CDTF">2012-06-14T12:38:00Z</dcterms:created>
  <dcterms:modified xsi:type="dcterms:W3CDTF">2012-07-09T23:03:25Z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-540370956</vt:i4>
  </property>
  <property fmtid="{D5CDD505-2E9C-101B-9397-08002B2CF9AE}" pid="3" name="_NewReviewCycle">
    <vt:lpwstr/>
  </property>
  <property fmtid="{D5CDD505-2E9C-101B-9397-08002B2CF9AE}" pid="4" name="_EmailSubject">
    <vt:lpwstr>July IEEE EPOC Presentation List</vt:lpwstr>
  </property>
  <property fmtid="{D5CDD505-2E9C-101B-9397-08002B2CF9AE}" pid="5" name="_AuthorEmail">
    <vt:lpwstr>sshellha@qualcomm.com</vt:lpwstr>
  </property>
  <property fmtid="{D5CDD505-2E9C-101B-9397-08002B2CF9AE}" pid="6" name="_AuthorEmailDisplayName">
    <vt:lpwstr>Shellhammer, Steve</vt:lpwstr>
  </property>
  <property fmtid="{D5CDD505-2E9C-101B-9397-08002B2CF9AE}" pid="8" name="_PreviousAdHocReviewCycleID">
    <vt:i4>1538790206</vt:i4>
  </property>
</Properties>
</file>